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Hoja1!$A$1:$E$502</definedName>
  </definedNames>
  <calcPr calcId="144525"/>
  <pivotCaches>
    <pivotCache cacheId="27" r:id="rId4"/>
  </pivotCaches>
</workbook>
</file>

<file path=xl/calcChain.xml><?xml version="1.0" encoding="utf-8"?>
<calcChain xmlns="http://schemas.openxmlformats.org/spreadsheetml/2006/main">
  <c r="F243" i="2" l="1"/>
  <c r="K254" i="2" l="1"/>
  <c r="L254" i="2" s="1"/>
  <c r="G108" i="2"/>
  <c r="K108" i="2" s="1"/>
  <c r="L108" i="2" s="1"/>
  <c r="K68" i="2"/>
  <c r="L68" i="2" s="1"/>
  <c r="K242" i="2"/>
  <c r="L242" i="2" s="1"/>
  <c r="K151" i="2"/>
  <c r="L151" i="2" s="1"/>
  <c r="K80" i="2"/>
  <c r="L80" i="2" s="1"/>
  <c r="D10" i="3"/>
  <c r="D9" i="3"/>
  <c r="D8" i="3"/>
  <c r="D6" i="3"/>
  <c r="D11" i="3"/>
  <c r="D17" i="3"/>
  <c r="D18" i="3"/>
  <c r="D7" i="3"/>
  <c r="E17" i="3" l="1"/>
  <c r="E18" i="3"/>
</calcChain>
</file>

<file path=xl/sharedStrings.xml><?xml version="1.0" encoding="utf-8"?>
<sst xmlns="http://schemas.openxmlformats.org/spreadsheetml/2006/main" count="1377" uniqueCount="364">
  <si>
    <t>Fecha</t>
  </si>
  <si>
    <t>Descripción</t>
  </si>
  <si>
    <t>Débitos</t>
  </si>
  <si>
    <t>Créditos</t>
  </si>
  <si>
    <t>Saldo</t>
  </si>
  <si>
    <t>SALDO AL INICIO DEL 01-04-2022</t>
  </si>
  <si>
    <t>SERVICIO ACREDITAMIENTO DE HABERES</t>
  </si>
  <si>
    <t>SUBSIDIO VACACIONAL</t>
  </si>
  <si>
    <t>IMP. DEB. LEY 25413 GRAL.</t>
  </si>
  <si>
    <t>COM. MOVIMIENTOS</t>
  </si>
  <si>
    <t>PERCEP. IVA</t>
  </si>
  <si>
    <t>IVA</t>
  </si>
  <si>
    <t>INTERESES SOBRE SALDOS DEUDORES</t>
  </si>
  <si>
    <t>ECHEQ GALICIA NRO:     314</t>
  </si>
  <si>
    <t>CHEQUE 48 HS.  NRO. 58636269</t>
  </si>
  <si>
    <t>ECHEQ 48 HS. NRO.      336</t>
  </si>
  <si>
    <t>ECHEQ 48 HS. NRO.      238</t>
  </si>
  <si>
    <t>ECHEQ 48 HS. NRO.      245</t>
  </si>
  <si>
    <t>ECHEQ 48 HS. NRO.      321</t>
  </si>
  <si>
    <t>TRANSFERENCIA DE TERCEROS</t>
  </si>
  <si>
    <t>MUNICIPALIDAD DE SAN JOSE</t>
  </si>
  <si>
    <t>Varios</t>
  </si>
  <si>
    <t>BANCO MACRO S.A.</t>
  </si>
  <si>
    <t>ING. BRUTOS S/ CRED</t>
  </si>
  <si>
    <t>RG.19/02-MISIONES</t>
  </si>
  <si>
    <t>REG.RECAU.SIRCREB</t>
  </si>
  <si>
    <t>TRANSFERENCIAS CASH PROVEEDORES</t>
  </si>
  <si>
    <t>COMUNA DEPEDRO GOMEZ CELLO</t>
  </si>
  <si>
    <t>NUEVO BANCO DE SANTA FE SOCIEDAD AN</t>
  </si>
  <si>
    <t>TRANSFER. CASH MISMA TITULARIDAD</t>
  </si>
  <si>
    <t>WORMS ARGENTINA SA</t>
  </si>
  <si>
    <t>BANCO BBVA ARGENTINA S.A.</t>
  </si>
  <si>
    <t>IMP. CRE. LEY 25413 GRAL.</t>
  </si>
  <si>
    <t>COM. DEPOSITO DE ECHEQ NRO.     1031</t>
  </si>
  <si>
    <t>ECHEQ 48 HS. NRO.      380</t>
  </si>
  <si>
    <t>ECHEQ 48 HS. NRO.      375</t>
  </si>
  <si>
    <t>CHEQUE 48 HS.  NRO. 58636281</t>
  </si>
  <si>
    <t>CHEQUE 48 HS.  NRO. 58636301</t>
  </si>
  <si>
    <t>ECHEQ 48 HS. NRO.      445</t>
  </si>
  <si>
    <t>ECHEQ 48 HS. NRO.      446</t>
  </si>
  <si>
    <t>ECHEQ 48 HS. NRO.      349</t>
  </si>
  <si>
    <t>ECHEQ 48 HS. NRO.      486</t>
  </si>
  <si>
    <t>CALAMARI/GUSTAVO N</t>
  </si>
  <si>
    <t>CUENTA ORIGEN CTA CTE PESOS</t>
  </si>
  <si>
    <t>VARIOS</t>
  </si>
  <si>
    <t>TRANSF INMED CP</t>
  </si>
  <si>
    <t>WORMS ARGENTINA SA   /</t>
  </si>
  <si>
    <t>BANCO ITAU ARGENTINA S.A.</t>
  </si>
  <si>
    <t>TRANSF.PROPIAS</t>
  </si>
  <si>
    <t>TRANSFERENCIA DE CUENTA PROPIA</t>
  </si>
  <si>
    <t>WORMS ARGEENTINA SA</t>
  </si>
  <si>
    <t>Renova S.A.</t>
  </si>
  <si>
    <t>CITIBANK N.A.</t>
  </si>
  <si>
    <t>G.DE ECHEQ   Q:0001031 BOL:1736980</t>
  </si>
  <si>
    <t>PAGO VISA EMPRESA</t>
  </si>
  <si>
    <t>D.A. RECICLABUSINESS</t>
  </si>
  <si>
    <t>ECHEQ GALICIA NRO:     311</t>
  </si>
  <si>
    <t>ECHEQ 48 HS. NRO.      347</t>
  </si>
  <si>
    <t>ECHEQ 48 HS. NRO.      318</t>
  </si>
  <si>
    <t>ECHEQ 48 HS. NRO.      479</t>
  </si>
  <si>
    <t>ECHEQ 48 HS. NRO.      316</t>
  </si>
  <si>
    <t>ECHEQ 48 HS. NRO.      547</t>
  </si>
  <si>
    <t>ECHEQ 48 HS. NRO.      323</t>
  </si>
  <si>
    <t>CHEQUE 48 HS.  NRO. 58636288</t>
  </si>
  <si>
    <t>CHEQUE 48 HS.  NRO. 58534561</t>
  </si>
  <si>
    <t>ECHEQ 48 HS. NRO.      319</t>
  </si>
  <si>
    <t>COMEXT.ORDEN DE PAGO186019</t>
  </si>
  <si>
    <t>COM. GESTION TRANSF.FDOS ENTRE BCOS</t>
  </si>
  <si>
    <t>TRANSF. INMED HABERES</t>
  </si>
  <si>
    <t>ACRED.HABERES</t>
  </si>
  <si>
    <t>COMEXT.ORDEN DE PAGO186520</t>
  </si>
  <si>
    <t>BANCO SANTANDER RIO S.A.</t>
  </si>
  <si>
    <t>G. DE ECHEQ GALICIA Q     594</t>
  </si>
  <si>
    <t>ECHEQ 48 HS. NRO.      366</t>
  </si>
  <si>
    <t>ECHEQ 48 HS. NRO.      493</t>
  </si>
  <si>
    <t>CHEQUE 48 HS.  NRO. 58534574</t>
  </si>
  <si>
    <t>ECHEQ 48 HS. NRO.      505</t>
  </si>
  <si>
    <t>ECHEQ 48 HS. NRO.      348</t>
  </si>
  <si>
    <t>ECHEQ 48 HS. NRO.      482</t>
  </si>
  <si>
    <t>CHEQUE 48 HS.  NRO. 58636243</t>
  </si>
  <si>
    <t>CHEQUE 48 HS.  NRO. 58636240</t>
  </si>
  <si>
    <t>ECHEQ 48 HS. NRO.      337</t>
  </si>
  <si>
    <t>CHEQUE 48 HS.  NRO. 58636246</t>
  </si>
  <si>
    <t>ECHEQ 48 HS. NRO.      340</t>
  </si>
  <si>
    <t>ECHEQ 48 HS. NRO.      330</t>
  </si>
  <si>
    <t>ECHEQ 48 HS. NRO.      487</t>
  </si>
  <si>
    <t>TRF INMED PROVEED</t>
  </si>
  <si>
    <t>CLAUDIA IRMA PELUZZA</t>
  </si>
  <si>
    <t>FACTURAS</t>
  </si>
  <si>
    <t>BANCO DE GALICIA Y BUENOS AIRES SAU</t>
  </si>
  <si>
    <t>TRANSFERENCIA A TERCEROS</t>
  </si>
  <si>
    <t>SILVIO PAJON</t>
  </si>
  <si>
    <t>ECHEQ GALICIA NRO:     481</t>
  </si>
  <si>
    <t>ECHEQ GALICIA NRO:     315</t>
  </si>
  <si>
    <t>ECHEQ GALICIA NRO:     339</t>
  </si>
  <si>
    <t>CHEQUE GALICIA NRO. 58636253</t>
  </si>
  <si>
    <t>CHEQUE 48 HS.  NRO. 58636280</t>
  </si>
  <si>
    <t>CHEQUE 48 HS.  NRO. 58636264</t>
  </si>
  <si>
    <t>ECHEQ 48 HS. NRO.      243</t>
  </si>
  <si>
    <t>ECHEQ 48 HS. NRO.      265</t>
  </si>
  <si>
    <t>ECHEQ 48 HS. NRO.      331</t>
  </si>
  <si>
    <t>ECHEQ 48 HS. NRO.      322</t>
  </si>
  <si>
    <t>ECHEQ 48 HS. NRO.      488</t>
  </si>
  <si>
    <t>CHEQUE GALICIA NRO. 58636277</t>
  </si>
  <si>
    <t>ECHEQ GALICIA NRO:     351</t>
  </si>
  <si>
    <t>ECHEQ GALICIA NRO:     356</t>
  </si>
  <si>
    <t>ECHEQ 48 HS. NRO.      402</t>
  </si>
  <si>
    <t>ECHEQ 48 HS. NRO.      401</t>
  </si>
  <si>
    <t>ECHEQ 48 HS. NRO.      367</t>
  </si>
  <si>
    <t>ECHEQ 48 HS. NRO.      511</t>
  </si>
  <si>
    <t>CHEQUE 48 HS.  NRO. 58636270</t>
  </si>
  <si>
    <t>ECHEQ 48 HS. NRO.      483</t>
  </si>
  <si>
    <t>ECHEQ 48 HS. NRO.      103</t>
  </si>
  <si>
    <t>ECHEQ 48 HS. NRO.      335</t>
  </si>
  <si>
    <t>CHEQUE 48 HS.  NRO. 58636262</t>
  </si>
  <si>
    <t>ECHEQ 48 HS. NRO.      320</t>
  </si>
  <si>
    <t>ECHEQ 48 HS. NRO.      350</t>
  </si>
  <si>
    <t>ECHEQ 48 HS. NRO.      139</t>
  </si>
  <si>
    <t>BANCO COMAFI SOCIEDAD ANONIMA</t>
  </si>
  <si>
    <t>WORMS ARGENTINA S.A/ WORMS AR</t>
  </si>
  <si>
    <t>INDUSTRIAL AND COMMERCIAL BANK OF C</t>
  </si>
  <si>
    <t>COMEXT.ORDEN DE PAGO191457</t>
  </si>
  <si>
    <t>BANCO COINAG S.A.</t>
  </si>
  <si>
    <t>SOLER RUIZ GUILLERMO</t>
  </si>
  <si>
    <t>CUENTA ORIGEN CAJA AHORRO PESOS</t>
  </si>
  <si>
    <t>FACTURA</t>
  </si>
  <si>
    <t>ECHEQ GALICIA NRO:     416</t>
  </si>
  <si>
    <t>ECHEQ 48 HS. NRO.      492</t>
  </si>
  <si>
    <t>ECHEQ 48 HS. NRO.      343</t>
  </si>
  <si>
    <t>CHEQUE 48 HS.  NRO. 58636284</t>
  </si>
  <si>
    <t>ECHEQ 48 HS. NRO.      334</t>
  </si>
  <si>
    <t>CHEQUE 48 HS.  NRO. 58636278</t>
  </si>
  <si>
    <t>WORMS ARGENTINA S.A</t>
  </si>
  <si>
    <t>ECHEQ GALICIA NRO:     621</t>
  </si>
  <si>
    <t>CHEQUE 48 HS.  NRO. 58636265</t>
  </si>
  <si>
    <t>ECHEQ 48 HS. NRO.      484</t>
  </si>
  <si>
    <t>ECHEQ 48 HS. NRO.      338</t>
  </si>
  <si>
    <t>CHEQUE 48 HS.  NRO. 58636254</t>
  </si>
  <si>
    <t>ECHEQ 48 HS. NRO.      341</t>
  </si>
  <si>
    <t>ECHEQ 48 HS. NRO.      332</t>
  </si>
  <si>
    <t>ECHEQ 48 HS. NRO.      391</t>
  </si>
  <si>
    <t>ECHEQ 48 HS. NRO.      392</t>
  </si>
  <si>
    <t>ECHEQ GALICIA NRO:     431</t>
  </si>
  <si>
    <t>ECHEQ GALICIA NRO:     357</t>
  </si>
  <si>
    <t>ECHEQ GALICIA NRO:     622</t>
  </si>
  <si>
    <t>ECHEQ 48 HS. NRO.      417</t>
  </si>
  <si>
    <t>ECHEQ 48 HS. NRO.      374</t>
  </si>
  <si>
    <t>CHEQUE 48 HS.  NRO. 58636304</t>
  </si>
  <si>
    <t>ECHEQ 48 HS. NRO.      619</t>
  </si>
  <si>
    <t>ECHEQ 48 HS. NRO.      620</t>
  </si>
  <si>
    <t>ECHEQ 48 HS. NRO.      309</t>
  </si>
  <si>
    <t>ECHEQ 48 HS. NRO.      393</t>
  </si>
  <si>
    <t>ECHEQ 48 HS. NRO.      489</t>
  </si>
  <si>
    <t>ECHEQ 48 HS. NRO.      490</t>
  </si>
  <si>
    <t>WORMS ARGENTINA</t>
  </si>
  <si>
    <t>ECHEQ GALICIA NRO:     521</t>
  </si>
  <si>
    <t>ECHEQ GALICIA NRO:     381</t>
  </si>
  <si>
    <t>ECHEQ GALICIA NRO:     419</t>
  </si>
  <si>
    <t>ECHEQ GALICIA NRO:     333</t>
  </si>
  <si>
    <t>ECHEQ GALICIA NRO:     368</t>
  </si>
  <si>
    <t>ECHEQ 48 HS. NRO.      409</t>
  </si>
  <si>
    <t>ECHEQ 48 HS. NRO.      369</t>
  </si>
  <si>
    <t>ECHEQ 48 HS. NRO.      451</t>
  </si>
  <si>
    <t>ECHEQ 48 HS. NRO.      382</t>
  </si>
  <si>
    <t>ECHEQ 48 HS. NRO.      480</t>
  </si>
  <si>
    <t>CHEQUE 48 HS.  NRO. 58636303</t>
  </si>
  <si>
    <t>ECHEQ 48 HS. NRO.      455</t>
  </si>
  <si>
    <t>ECHEQ 48 HS. NRO.      376</t>
  </si>
  <si>
    <t>CHEQUE 48 HS.  NRO. 58636241</t>
  </si>
  <si>
    <t>ECHEQ 48 HS. NRO.      403</t>
  </si>
  <si>
    <t>CHEQUE 48 HS.  NRO. 58636245</t>
  </si>
  <si>
    <t>ECHEQ 48 HS. NRO.      534</t>
  </si>
  <si>
    <t>ECHEQ 48 HS. NRO.      432</t>
  </si>
  <si>
    <t>ECHEQ 48 HS. NRO.      433</t>
  </si>
  <si>
    <t>ECHEQ 48 HS. NRO.      313</t>
  </si>
  <si>
    <t>ECHEQ 48 HS. NRO.      140</t>
  </si>
  <si>
    <t>ECHEQ 48 HS. NRO.      394</t>
  </si>
  <si>
    <t>ECHEQ 48 HS. NRO.      491</t>
  </si>
  <si>
    <t>COMEXT.ORDEN DE PAGO197461</t>
  </si>
  <si>
    <t>ORDEN DE PAGO EXTERIOR</t>
  </si>
  <si>
    <t>Transf. recib. del ext.</t>
  </si>
  <si>
    <t>N  op.: O011796-1</t>
  </si>
  <si>
    <t>DEBITO COMISIONES VARIAS</t>
  </si>
  <si>
    <t>Orden de Pago de ref.: O011796</t>
  </si>
  <si>
    <t>CUOTA DE PRESTAMO</t>
  </si>
  <si>
    <t>COMEXT.ORDEN DE PAGO  197461</t>
  </si>
  <si>
    <t>ECHEQ GALICIA NRO:     378</t>
  </si>
  <si>
    <t>ECHEQ 48 HS. NRO.      469</t>
  </si>
  <si>
    <t>ECHEQ 48 HS. NRO.      413</t>
  </si>
  <si>
    <t>ECHEQ 48 HS. NRO.      458</t>
  </si>
  <si>
    <t>ECHEQ 48 HS. NRO.      372</t>
  </si>
  <si>
    <t>ECHEQ 48 HS. NRO.      400</t>
  </si>
  <si>
    <t>ECHEQ 48 HS. NRO.      383</t>
  </si>
  <si>
    <t>ECHEQ 48 HS. NRO.      324</t>
  </si>
  <si>
    <t>ECHEQ 48 HS. NRO.      342</t>
  </si>
  <si>
    <t>ECHEQ 48 HS. NRO.      623</t>
  </si>
  <si>
    <t>COMUNA DECHABAS</t>
  </si>
  <si>
    <t>CHEQUE GALICIA NRO. 58636294</t>
  </si>
  <si>
    <t>ECHEQ GALICIA NRO:     447</t>
  </si>
  <si>
    <t>CHEQUE 48 HS.  NRO. 58636285</t>
  </si>
  <si>
    <t>CHEQUE 48 HS.  NRO. 58636307</t>
  </si>
  <si>
    <t>ECHEQ 48 HS. NRO.      379</t>
  </si>
  <si>
    <t>CHEQUE 48 HS.  NRO. 58636282</t>
  </si>
  <si>
    <t>CHEQUE 48 HS.  NRO. 58636283</t>
  </si>
  <si>
    <t>ECHEQ 48 HS. NRO.      389</t>
  </si>
  <si>
    <t>CHEQUE 48 HS.  NRO. 58636273</t>
  </si>
  <si>
    <t>ECHEQ 48 HS. NRO.      535</t>
  </si>
  <si>
    <t>ECHEQ 48 HS. NRO.      423</t>
  </si>
  <si>
    <t>ECHEQ 48 HS. NRO.      434</t>
  </si>
  <si>
    <t>ECHEQ 48 HS. NRO.      530</t>
  </si>
  <si>
    <t>ECHEQ GALICIA NRO:     522</t>
  </si>
  <si>
    <t>ECHEQ GALICIA NRO:     371</t>
  </si>
  <si>
    <t>CHEQUE GALICIA NRO. 58636325</t>
  </si>
  <si>
    <t>ECHEQ GALICIA NRO:     701</t>
  </si>
  <si>
    <t>ECHEQ 48 HS. NRO.      564</t>
  </si>
  <si>
    <t>ECHEQ 48 HS. NRO.      687</t>
  </si>
  <si>
    <t>ECHEQ 48 HS. NRO.      415</t>
  </si>
  <si>
    <t>ECHEQ 48 HS. NRO.      647</t>
  </si>
  <si>
    <t>CHEQUE 48 HS.  NRO. 58636287</t>
  </si>
  <si>
    <t>COM EMPALME VILLA CONST COPAR</t>
  </si>
  <si>
    <t>N  op.: O011796-2</t>
  </si>
  <si>
    <t>BRUGNARA  ALEJANDRO OSCAR</t>
  </si>
  <si>
    <t>BRUBANK S.A.U.</t>
  </si>
  <si>
    <t>TRAQUINSKY YANINA SUSANA</t>
  </si>
  <si>
    <t>PEIRA CLAUDIA MARIA</t>
  </si>
  <si>
    <t>BANCO CREDICOOP COOPERATIVO LIMITAD</t>
  </si>
  <si>
    <t>JUSTO A TIEMPO SRL</t>
  </si>
  <si>
    <t>PAGO DE SERVICIOS</t>
  </si>
  <si>
    <t>PLPS</t>
  </si>
  <si>
    <t>ATT</t>
  </si>
  <si>
    <t>ECHEQ GALICIA NRO:     346</t>
  </si>
  <si>
    <t>ECHEQ GALICIA NRO:     448</t>
  </si>
  <si>
    <t>ECHEQ 48 HS. NRO.      595</t>
  </si>
  <si>
    <t>ECHEQ 48 HS. NRO.      422</t>
  </si>
  <si>
    <t>ECHEQ 48 HS. NRO.      373</t>
  </si>
  <si>
    <t>ECHEQ 48 HS. NRO.      454</t>
  </si>
  <si>
    <t>ECHEQ 48 HS. NRO.      399</t>
  </si>
  <si>
    <t>ECHEQ 48 HS. NRO.      377</t>
  </si>
  <si>
    <t>ECHEQ 48 HS. NRO.      424</t>
  </si>
  <si>
    <t>CHEQUE 48 HS.  NRO. 58636279</t>
  </si>
  <si>
    <t>ECHEQ 48 HS. NRO.      385</t>
  </si>
  <si>
    <t>ECHEQ 48 HS. NRO.      216</t>
  </si>
  <si>
    <t>ECHEQ 48 HS. NRO.      531</t>
  </si>
  <si>
    <t>N  op.: O012719-1</t>
  </si>
  <si>
    <t>Orden de Pago de ref.: O012719</t>
  </si>
  <si>
    <t>ECHEQ GALICIA NRO:     576</t>
  </si>
  <si>
    <t>ECHEQ GALICIA NRO:     449</t>
  </si>
  <si>
    <t>ECHEQ GALICIA NRO:     702</t>
  </si>
  <si>
    <t>ECHEQ 48 HS. NRO.      540</t>
  </si>
  <si>
    <t>ECHEQ 48 HS. NRO.      370</t>
  </si>
  <si>
    <t>CHEQUE 48 HS.  NRO. 58636311</t>
  </si>
  <si>
    <t>CHEQUE 48 HS.  NRO. 58636308</t>
  </si>
  <si>
    <t>CHEQUE 48 HS.  NRO. 58636310</t>
  </si>
  <si>
    <t>CHEQUE 48 HS.  NRO. 58636309</t>
  </si>
  <si>
    <t>ECHEQ 48 HS. NRO.      571</t>
  </si>
  <si>
    <t>ECHEQ 48 HS. NRO.      404</t>
  </si>
  <si>
    <t>ECHEQ 48 HS. NRO.      594</t>
  </si>
  <si>
    <t>ECHEQ 48 HS. NRO.      386</t>
  </si>
  <si>
    <t>ECHEQ 48 HS. NRO.      470</t>
  </si>
  <si>
    <t>ECHEQ 48 HS. NRO.      653</t>
  </si>
  <si>
    <t>ECHEQ 48 HS. NRO.      651</t>
  </si>
  <si>
    <t>ECHEQ 48 HS. NRO.      358</t>
  </si>
  <si>
    <t>INAGRO TRADING SA</t>
  </si>
  <si>
    <t>WALTER ALFREDO PERANO</t>
  </si>
  <si>
    <t>BANCO MUNICIPAL DE ROSARIO</t>
  </si>
  <si>
    <t>ECHEQ GALICIA NRO:     577</t>
  </si>
  <si>
    <t>ECHEQ 48 HS. NRO.      523</t>
  </si>
  <si>
    <t>ECHEQ 48 HS. NRO.      384</t>
  </si>
  <si>
    <t>ECHEQ 48 HS. NRO.      462</t>
  </si>
  <si>
    <t>CHEQUE 48 HS.  NRO. 58636291</t>
  </si>
  <si>
    <t>ECHEQ 48 HS. NRO.      396</t>
  </si>
  <si>
    <t>ECHEQ 48 HS. NRO.      494</t>
  </si>
  <si>
    <t>N  op.: O012951-1</t>
  </si>
  <si>
    <t>Orden de Pago de ref.: O012951</t>
  </si>
  <si>
    <t>ECHEQ GALICIA NRO:     578</t>
  </si>
  <si>
    <t>ECHEQ GALICIA NRO:     450</t>
  </si>
  <si>
    <t>ECHEQ GALICIA NRO:     703</t>
  </si>
  <si>
    <t>ECHEQ RECHAZADO CAUSAS TECNICAS</t>
  </si>
  <si>
    <t>DEV.IMP.DEB.LEY 25413-ALIC.GENERAL</t>
  </si>
  <si>
    <t>ECHEQ 48 HS. NRO.      716</t>
  </si>
  <si>
    <t>ECHEQ 48 HS. NRO.      695</t>
  </si>
  <si>
    <t>CHEQUE 48 HS.  NRO. 58636271</t>
  </si>
  <si>
    <t>CHEQUE 48 HS.  NRO. 58636272</t>
  </si>
  <si>
    <t>CHEQUE 48 HS.  NRO. 58636295</t>
  </si>
  <si>
    <t>ECHEQ 48 HS. NRO.      437</t>
  </si>
  <si>
    <t>ECHEQ 48 HS. NRO.      544</t>
  </si>
  <si>
    <t>CHEQUE 48 HS.  NRO. 58636289</t>
  </si>
  <si>
    <t>ECHEQ 48 HS. NRO.      387</t>
  </si>
  <si>
    <t>ECHEQ 48 HS. NRO.      471</t>
  </si>
  <si>
    <t>ECHEQ 48 HS. NRO.      652</t>
  </si>
  <si>
    <t>ECHEQ 48 HS. NRO.      395</t>
  </si>
  <si>
    <t>ECHEQ 48 HS. NRO.      453</t>
  </si>
  <si>
    <t>ECHEQ 48 HS. NRO.      624</t>
  </si>
  <si>
    <t>ECHEQ 48 HS. NRO.      359</t>
  </si>
  <si>
    <t>SERVICIO PAGO A PROVEEDORES</t>
  </si>
  <si>
    <t>GEO SRL</t>
  </si>
  <si>
    <t>DROQUIMAR SRL</t>
  </si>
  <si>
    <t>CH.RECHAZADO CAUSAS TECNICAS</t>
  </si>
  <si>
    <t>ECHEQ GALICIA NRO:     467</t>
  </si>
  <si>
    <t>ECHEQ GALICIA NRO:     607</t>
  </si>
  <si>
    <t>ECHEQ GALICIA NRO:     579</t>
  </si>
  <si>
    <t>ECHEQ 48 HS. NRO.      344</t>
  </si>
  <si>
    <t>ECHEQ 48 HS. NRO.      405</t>
  </si>
  <si>
    <t>ECHEQ 48 HS. NRO.      463</t>
  </si>
  <si>
    <t>ECHEQ 48 HS. NRO.      518</t>
  </si>
  <si>
    <t>ECHEQ 48 HS. NRO.      406</t>
  </si>
  <si>
    <t>ECHEQ 48 HS. NRO.      397</t>
  </si>
  <si>
    <t>ECHEQ 48 HS. NRO.      495</t>
  </si>
  <si>
    <t>ECHEQ 48 HS. NRO.      141</t>
  </si>
  <si>
    <t>MUNICIPALIDAD DE APOSTOLES</t>
  </si>
  <si>
    <t>Factura</t>
  </si>
  <si>
    <t>KRAISELBURD, LARA LUCII</t>
  </si>
  <si>
    <t>Sueldos</t>
  </si>
  <si>
    <t>Comision</t>
  </si>
  <si>
    <t>Iva Perc</t>
  </si>
  <si>
    <t>Iva</t>
  </si>
  <si>
    <t>Interes</t>
  </si>
  <si>
    <t>Iva Int</t>
  </si>
  <si>
    <t>Proveedor</t>
  </si>
  <si>
    <t>Deudor</t>
  </si>
  <si>
    <t>Ret IIBB Misiones</t>
  </si>
  <si>
    <t>Aut Calamari Gustavo</t>
  </si>
  <si>
    <t>Aut Silvio Pajon</t>
  </si>
  <si>
    <t>Bco Coinag</t>
  </si>
  <si>
    <t>Bco Comafi</t>
  </si>
  <si>
    <t>Bco Frances</t>
  </si>
  <si>
    <t>Bco Itau</t>
  </si>
  <si>
    <t>Bco Santander</t>
  </si>
  <si>
    <t>Bco ICBC</t>
  </si>
  <si>
    <t>Bco Municipal</t>
  </si>
  <si>
    <t>Pmo 50151 C3</t>
  </si>
  <si>
    <t>Etiquetas de fila</t>
  </si>
  <si>
    <t>(en blanco)</t>
  </si>
  <si>
    <t>Total general</t>
  </si>
  <si>
    <t>Suma de Débitos</t>
  </si>
  <si>
    <t>Suma de Créditos</t>
  </si>
  <si>
    <t>OK</t>
  </si>
  <si>
    <t>Exportacion Nº186520-01</t>
  </si>
  <si>
    <t>BRUTO</t>
  </si>
  <si>
    <t>GASTO</t>
  </si>
  <si>
    <t>PERC</t>
  </si>
  <si>
    <t>OTROS</t>
  </si>
  <si>
    <t>TOTAL</t>
  </si>
  <si>
    <t>Exportacion Nº186019-01</t>
  </si>
  <si>
    <t>Exportacion Nº186520-02</t>
  </si>
  <si>
    <t>Exportacion Nº197461-01</t>
  </si>
  <si>
    <t>Exportacion Nº191457-01</t>
  </si>
  <si>
    <t>Importacion Nº197461-02</t>
  </si>
  <si>
    <t>ORDEN DE PAGO EXTERIOR 011796-1</t>
  </si>
  <si>
    <t>ORDEN DE PAGO EXTERIOR 011796-2</t>
  </si>
  <si>
    <t>ORDEN DE PAGO EXTERIOR 012719-1</t>
  </si>
  <si>
    <t>ORDEN DE PAGO EXTERIOR 012951-1</t>
  </si>
  <si>
    <t>DEBITO COMISIONES VARIAS 011796-1</t>
  </si>
  <si>
    <t>IVA IMPO 011796-1</t>
  </si>
  <si>
    <t>PERCEP. IVA 011796-1</t>
  </si>
  <si>
    <t>DEBITO COMISIONES VARIAS 011796-2</t>
  </si>
  <si>
    <t>IVA IMPO 011796-2</t>
  </si>
  <si>
    <t>PERCEP. IVA 011796-2</t>
  </si>
  <si>
    <t>DEBITO COMISIONES VARIAS 012719-1</t>
  </si>
  <si>
    <t>IVA IMPO 012719-1</t>
  </si>
  <si>
    <t>PERCEP. IVA 012719-1</t>
  </si>
  <si>
    <t>DEBITO COMISIONES VARIAS 012951-1</t>
  </si>
  <si>
    <t>IVA IMPO 012951-1</t>
  </si>
  <si>
    <t>PERCEP. IVA 012951-1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</si>
</sst>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99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7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0" fontId="0" fillId="33" borderId="10" xfId="0" applyFill="1" applyBorder="1" applyAlignment="1">
      <alignment vertical="center"/>
    </xf>
    <xf numFmtId="164" fontId="0" fillId="33" borderId="10" xfId="0" applyNumberForma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vertical="center"/>
    </xf>
    <xf numFmtId="0" fontId="0" fillId="0" borderId="0" xfId="0" applyFill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4" borderId="0" xfId="0" applyFill="1"/>
    <xf numFmtId="0" fontId="0" fillId="35" borderId="0" xfId="0" applyNumberFormat="1" applyFill="1"/>
    <xf numFmtId="0" fontId="0" fillId="36" borderId="0" xfId="0" applyNumberFormat="1" applyFill="1"/>
    <xf numFmtId="17" fontId="0" fillId="34" borderId="0" xfId="0" applyNumberFormat="1" applyFill="1"/>
    <xf numFmtId="164" fontId="0" fillId="0" borderId="11" xfId="0" applyNumberFormat="1" applyFill="1" applyBorder="1" applyAlignment="1">
      <alignment vertical="center"/>
    </xf>
    <xf numFmtId="0" fontId="0" fillId="0" borderId="0" xfId="0" applyBorder="1"/>
    <xf numFmtId="0" fontId="18" fillId="37" borderId="0" xfId="0" applyFont="1" applyFill="1"/>
    <xf numFmtId="0" fontId="19" fillId="37" borderId="0" xfId="0" applyFont="1" applyFill="1"/>
    <xf numFmtId="164" fontId="0" fillId="0" borderId="12" xfId="0" applyNumberFormat="1" applyFill="1" applyBorder="1" applyAlignment="1">
      <alignment vertical="center"/>
    </xf>
    <xf numFmtId="0" fontId="0" fillId="0" borderId="0" xfId="0" applyNumberFormat="1" applyFill="1"/>
    <xf numFmtId="0" fontId="0" fillId="36" borderId="0" xfId="0" applyFill="1" applyAlignment="1">
      <alignment horizontal="left"/>
    </xf>
    <xf numFmtId="2" fontId="0" fillId="36" borderId="0" xfId="0" applyNumberFormat="1" applyFill="1"/>
    <xf numFmtId="17" fontId="0" fillId="0" borderId="0" xfId="0" applyNumberFormat="1" applyFill="1"/>
    <xf numFmtId="0" fontId="0" fillId="38" borderId="0" xfId="0" applyFill="1" applyAlignment="1">
      <alignment horizontal="left"/>
    </xf>
    <xf numFmtId="0" fontId="0" fillId="38" borderId="0" xfId="0" applyNumberFormat="1" applyFill="1"/>
    <xf numFmtId="17" fontId="0" fillId="38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7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FF99FF"/>
      <color rgb="FFFFCCCC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13.485114120369" createdVersion="4" refreshedVersion="4" minRefreshableVersion="3" recordCount="514">
  <cacheSource type="worksheet">
    <worksheetSource ref="B1:D1048576" sheet="Hoja1"/>
  </cacheSource>
  <cacheFields count="3">
    <cacheField name="Descripción" numFmtId="0">
      <sharedItems containsBlank="1" count="65">
        <s v="SALDO AL INICIO DEL 01-04-2022"/>
        <s v="Sueldos"/>
        <s v="IMP. DEB. LEY 25413 GRAL."/>
        <s v="Comision"/>
        <s v="Iva Perc"/>
        <s v="Iva"/>
        <s v="Interes"/>
        <s v="Iva Int"/>
        <s v="Proveedor"/>
        <s v="Deudor"/>
        <s v="Ret IIBB Misiones"/>
        <s v="ING. BRUTOS S/ CRED"/>
        <s v="Bco Frances"/>
        <s v="IMP. CRE. LEY 25413 GRAL."/>
        <s v="Aut Calamari Gustavo"/>
        <s v="Bco Itau"/>
        <s v="Bco Municipal"/>
        <s v="G.DE ECHEQ   Q:0001031 BOL:1736980"/>
        <s v="Exportacion Nº186019-01"/>
        <s v="Exportacion Nº186520-01"/>
        <s v="Bco Santander"/>
        <s v="G. DE ECHEQ GALICIA Q     594"/>
        <s v="Exportacion Nº186520-02"/>
        <s v="Aut Silvio Pajon"/>
        <s v="Bco Coinag"/>
        <s v="Bco Comafi"/>
        <s v="Bco ICBC"/>
        <s v="Exportacion Nº191457-01"/>
        <s v="Exportacion Nº197461-01"/>
        <s v="ORDEN DE PAGO EXTERIOR 011796-1"/>
        <s v="DEBITO COMISIONES VARIAS 011796-1"/>
        <s v="IVA IMPO 011796-1"/>
        <s v="PERCEP. IVA 011796-1"/>
        <s v="Pmo 50151 C3"/>
        <s v="Importacion Nº197461-02"/>
        <s v="ORDEN DE PAGO EXTERIOR 011796-2"/>
        <s v="DEBITO COMISIONES VARIAS 011796-2"/>
        <s v="IVA IMPO 011796-2"/>
        <s v="PERCEP. IVA 011796-2"/>
        <s v="ORDEN DE PAGO EXTERIOR 012719-1"/>
        <s v="DEBITO COMISIONES VARIAS 012719-1"/>
        <s v="IVA IMPO 012719-1"/>
        <s v="PERCEP. IVA 012719-1"/>
        <s v="ORDEN DE PAGO EXTERIOR 012951-1"/>
        <s v="DEBITO COMISIONES VARIAS 012951-1"/>
        <s v="IVA IMPO 012951-1"/>
        <s v="PERCEP. IVA 012951-1"/>
        <m/>
        <s v="N  op.: O012719-1" u="1"/>
        <s v="PERCEP. IVA" u="1"/>
        <s v="N  op.: O011796-1" u="1"/>
        <s v="DEBITO COMISIONES VARIAS" u="1"/>
        <s v="Orden de Pago de ref.: O012951" u="1"/>
        <s v="COMEXT.ORDEN DE PAGO186520" u="1"/>
        <s v="Orden de Pago de ref.: O012719" u="1"/>
        <s v="IVA IMPO" u="1"/>
        <s v="COMEXT.ORDEN DE PAGO191457" u="1"/>
        <s v="COMEXT.ORDEN DE PAGO186019" u="1"/>
        <s v="COMEXT.ORDEN DE PAGO  197461" u="1"/>
        <s v="COMEXT.ORDEN DE PAGO197461" u="1"/>
        <s v="Transf. recib. del ext." u="1"/>
        <s v="N  op.: O012951-1" u="1"/>
        <s v="ORDEN DE PAGO EXTERIOR" u="1"/>
        <s v="N  op.: O011796-2" u="1"/>
        <s v="Orden de Pago de ref.: O011796" u="1"/>
      </sharedItems>
    </cacheField>
    <cacheField name="Débitos" numFmtId="0">
      <sharedItems containsString="0" containsBlank="1" containsNumber="1" minValue="0" maxValue="5000000"/>
    </cacheField>
    <cacheField name="Créditos" numFmtId="0">
      <sharedItems containsString="0" containsBlank="1" containsNumber="1" minValue="0" maxValue="12681264.71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x v="0"/>
    <n v="0"/>
    <n v="0"/>
  </r>
  <r>
    <x v="1"/>
    <n v="63567"/>
    <n v="0"/>
  </r>
  <r>
    <x v="2"/>
    <n v="8426.67"/>
    <n v="0"/>
  </r>
  <r>
    <x v="3"/>
    <n v="2100"/>
    <n v="0"/>
  </r>
  <r>
    <x v="4"/>
    <n v="63"/>
    <n v="0"/>
  </r>
  <r>
    <x v="5"/>
    <n v="441"/>
    <n v="0"/>
  </r>
  <r>
    <x v="2"/>
    <n v="15.62"/>
    <n v="0"/>
  </r>
  <r>
    <x v="6"/>
    <n v="51330.27"/>
    <n v="0"/>
  </r>
  <r>
    <x v="4"/>
    <n v="769.95"/>
    <n v="0"/>
  </r>
  <r>
    <x v="7"/>
    <n v="5389.68"/>
    <n v="0"/>
  </r>
  <r>
    <x v="2"/>
    <n v="344.94"/>
    <n v="0"/>
  </r>
  <r>
    <x v="8"/>
    <n v="314063.68"/>
    <n v="0"/>
  </r>
  <r>
    <x v="2"/>
    <n v="1884.38"/>
    <n v="0"/>
  </r>
  <r>
    <x v="8"/>
    <n v="161640.5"/>
    <n v="0"/>
  </r>
  <r>
    <x v="8"/>
    <n v="213000"/>
    <n v="0"/>
  </r>
  <r>
    <x v="8"/>
    <n v="262000"/>
    <n v="0"/>
  </r>
  <r>
    <x v="8"/>
    <n v="290000"/>
    <n v="0"/>
  </r>
  <r>
    <x v="8"/>
    <n v="325000"/>
    <n v="0"/>
  </r>
  <r>
    <x v="9"/>
    <n v="0"/>
    <n v="37240"/>
  </r>
  <r>
    <x v="10"/>
    <n v="456.19"/>
    <n v="0"/>
  </r>
  <r>
    <x v="11"/>
    <n v="18.62"/>
    <n v="0"/>
  </r>
  <r>
    <x v="9"/>
    <n v="0"/>
    <n v="57750"/>
  </r>
  <r>
    <x v="10"/>
    <n v="707.44"/>
    <n v="0"/>
  </r>
  <r>
    <x v="11"/>
    <n v="28.88"/>
    <n v="0"/>
  </r>
  <r>
    <x v="12"/>
    <n v="0"/>
    <n v="1000000"/>
  </r>
  <r>
    <x v="2"/>
    <n v="7517.11"/>
    <n v="0"/>
  </r>
  <r>
    <x v="13"/>
    <n v="569.94000000000005"/>
    <n v="0"/>
  </r>
  <r>
    <x v="3"/>
    <n v="21"/>
    <n v="0"/>
  </r>
  <r>
    <x v="5"/>
    <n v="4.41"/>
    <n v="0"/>
  </r>
  <r>
    <x v="2"/>
    <n v="0.15"/>
    <n v="0"/>
  </r>
  <r>
    <x v="8"/>
    <n v="11325.6"/>
    <n v="0"/>
  </r>
  <r>
    <x v="8"/>
    <n v="37065.660000000003"/>
    <n v="0"/>
  </r>
  <r>
    <x v="8"/>
    <n v="113308"/>
    <n v="0"/>
  </r>
  <r>
    <x v="8"/>
    <n v="148537.85"/>
    <n v="0"/>
  </r>
  <r>
    <x v="8"/>
    <n v="318000"/>
    <n v="0"/>
  </r>
  <r>
    <x v="8"/>
    <n v="319615.78000000003"/>
    <n v="0"/>
  </r>
  <r>
    <x v="8"/>
    <n v="380000"/>
    <n v="0"/>
  </r>
  <r>
    <x v="8"/>
    <n v="650000"/>
    <n v="0"/>
  </r>
  <r>
    <x v="12"/>
    <n v="0"/>
    <n v="2500000"/>
  </r>
  <r>
    <x v="14"/>
    <n v="0"/>
    <n v="560000"/>
  </r>
  <r>
    <x v="10"/>
    <n v="6860"/>
    <n v="0"/>
  </r>
  <r>
    <x v="11"/>
    <n v="280"/>
    <n v="0"/>
  </r>
  <r>
    <x v="15"/>
    <n v="560000"/>
    <n v="0"/>
  </r>
  <r>
    <x v="16"/>
    <n v="0"/>
    <n v="70000"/>
  </r>
  <r>
    <x v="9"/>
    <n v="0"/>
    <n v="533974.52"/>
  </r>
  <r>
    <x v="10"/>
    <n v="6541.19"/>
    <n v="0"/>
  </r>
  <r>
    <x v="11"/>
    <n v="266.99"/>
    <n v="0"/>
  </r>
  <r>
    <x v="2"/>
    <n v="11950.81"/>
    <n v="0"/>
  </r>
  <r>
    <x v="13"/>
    <n v="6563.85"/>
    <n v="0"/>
  </r>
  <r>
    <x v="17"/>
    <n v="0"/>
    <n v="13329.36"/>
  </r>
  <r>
    <x v="10"/>
    <n v="163.28"/>
    <n v="0"/>
  </r>
  <r>
    <x v="11"/>
    <n v="6.66"/>
    <n v="0"/>
  </r>
  <r>
    <x v="8"/>
    <n v="118987.78"/>
    <n v="0"/>
  </r>
  <r>
    <x v="2"/>
    <n v="714.95"/>
    <n v="0"/>
  </r>
  <r>
    <x v="13"/>
    <n v="79.98"/>
    <n v="0"/>
  </r>
  <r>
    <x v="8"/>
    <n v="344811.4"/>
    <n v="0"/>
  </r>
  <r>
    <x v="2"/>
    <n v="2068.87"/>
    <n v="0"/>
  </r>
  <r>
    <x v="8"/>
    <n v="11483.16"/>
    <n v="0"/>
  </r>
  <r>
    <x v="8"/>
    <n v="35986.61"/>
    <n v="0"/>
  </r>
  <r>
    <x v="8"/>
    <n v="110000"/>
    <n v="0"/>
  </r>
  <r>
    <x v="8"/>
    <n v="165616.95000000001"/>
    <n v="0"/>
  </r>
  <r>
    <x v="8"/>
    <n v="210000"/>
    <n v="0"/>
  </r>
  <r>
    <x v="8"/>
    <n v="240000"/>
    <n v="0"/>
  </r>
  <r>
    <x v="8"/>
    <n v="285000"/>
    <n v="0"/>
  </r>
  <r>
    <x v="8"/>
    <n v="296699.17"/>
    <n v="0"/>
  </r>
  <r>
    <x v="8"/>
    <n v="325000"/>
    <n v="0"/>
  </r>
  <r>
    <x v="18"/>
    <n v="0"/>
    <n v="9953121.1500000004"/>
  </r>
  <r>
    <x v="15"/>
    <n v="3540000"/>
    <n v="0"/>
  </r>
  <r>
    <x v="3"/>
    <n v="250"/>
    <n v="0"/>
  </r>
  <r>
    <x v="5"/>
    <n v="52.5"/>
    <n v="0"/>
  </r>
  <r>
    <x v="15"/>
    <n v="2000000"/>
    <n v="0"/>
  </r>
  <r>
    <x v="3"/>
    <n v="250"/>
    <n v="0"/>
  </r>
  <r>
    <x v="5"/>
    <n v="52.5"/>
    <n v="0"/>
  </r>
  <r>
    <x v="12"/>
    <n v="0"/>
    <n v="1100000"/>
  </r>
  <r>
    <x v="1"/>
    <n v="3659176"/>
    <n v="0"/>
  </r>
  <r>
    <x v="1"/>
    <n v="101856"/>
    <n v="0"/>
  </r>
  <r>
    <x v="1"/>
    <n v="79929"/>
    <n v="0"/>
  </r>
  <r>
    <x v="1"/>
    <n v="156692"/>
    <n v="0"/>
  </r>
  <r>
    <x v="19"/>
    <n v="0"/>
    <n v="5205746"/>
  </r>
  <r>
    <x v="1"/>
    <n v="220000"/>
    <n v="0"/>
  </r>
  <r>
    <x v="20"/>
    <n v="1300000"/>
    <n v="0"/>
  </r>
  <r>
    <x v="3"/>
    <n v="250"/>
    <n v="0"/>
  </r>
  <r>
    <x v="5"/>
    <n v="52.5"/>
    <n v="0"/>
  </r>
  <r>
    <x v="12"/>
    <n v="3700000"/>
    <n v="0"/>
  </r>
  <r>
    <x v="3"/>
    <n v="250"/>
    <n v="0"/>
  </r>
  <r>
    <x v="5"/>
    <n v="52.5"/>
    <n v="0"/>
  </r>
  <r>
    <x v="2"/>
    <n v="35391.89"/>
    <n v="0"/>
  </r>
  <r>
    <x v="21"/>
    <n v="0"/>
    <n v="36336.300000000003"/>
  </r>
  <r>
    <x v="10"/>
    <n v="445.12"/>
    <n v="0"/>
  </r>
  <r>
    <x v="11"/>
    <n v="18.170000000000002"/>
    <n v="0"/>
  </r>
  <r>
    <x v="2"/>
    <n v="2.78"/>
    <n v="0"/>
  </r>
  <r>
    <x v="13"/>
    <n v="218.02"/>
    <n v="0"/>
  </r>
  <r>
    <x v="8"/>
    <n v="23443.07"/>
    <n v="0"/>
  </r>
  <r>
    <x v="8"/>
    <n v="43249.99"/>
    <n v="0"/>
  </r>
  <r>
    <x v="8"/>
    <n v="50000"/>
    <n v="0"/>
  </r>
  <r>
    <x v="8"/>
    <n v="86839.06"/>
    <n v="0"/>
  </r>
  <r>
    <x v="8"/>
    <n v="95178.6"/>
    <n v="0"/>
  </r>
  <r>
    <x v="8"/>
    <n v="100000"/>
    <n v="0"/>
  </r>
  <r>
    <x v="8"/>
    <n v="139768.98000000001"/>
    <n v="0"/>
  </r>
  <r>
    <x v="8"/>
    <n v="144000"/>
    <n v="0"/>
  </r>
  <r>
    <x v="8"/>
    <n v="213000"/>
    <n v="0"/>
  </r>
  <r>
    <x v="8"/>
    <n v="250000"/>
    <n v="0"/>
  </r>
  <r>
    <x v="8"/>
    <n v="270000"/>
    <n v="0"/>
  </r>
  <r>
    <x v="8"/>
    <n v="300000"/>
    <n v="0"/>
  </r>
  <r>
    <x v="8"/>
    <n v="650000"/>
    <n v="0"/>
  </r>
  <r>
    <x v="12"/>
    <n v="0"/>
    <n v="2500000"/>
  </r>
  <r>
    <x v="22"/>
    <n v="0"/>
    <n v="636156.19999999995"/>
  </r>
  <r>
    <x v="15"/>
    <n v="100000"/>
    <n v="0"/>
  </r>
  <r>
    <x v="8"/>
    <n v="58000"/>
    <n v="0"/>
  </r>
  <r>
    <x v="23"/>
    <n v="100000"/>
    <n v="0"/>
  </r>
  <r>
    <x v="1"/>
    <n v="27448"/>
    <n v="0"/>
  </r>
  <r>
    <x v="12"/>
    <n v="460000"/>
    <n v="0"/>
  </r>
  <r>
    <x v="3"/>
    <n v="250"/>
    <n v="0"/>
  </r>
  <r>
    <x v="5"/>
    <n v="52.5"/>
    <n v="0"/>
  </r>
  <r>
    <x v="2"/>
    <n v="15307.38"/>
    <n v="0"/>
  </r>
  <r>
    <x v="8"/>
    <n v="7570.51"/>
    <n v="0"/>
  </r>
  <r>
    <x v="8"/>
    <n v="78967.02"/>
    <n v="0"/>
  </r>
  <r>
    <x v="8"/>
    <n v="136293.41"/>
    <n v="0"/>
  </r>
  <r>
    <x v="8"/>
    <n v="200000"/>
    <n v="0"/>
  </r>
  <r>
    <x v="2"/>
    <n v="2536.9899999999998"/>
    <n v="0"/>
  </r>
  <r>
    <x v="8"/>
    <n v="83814.350000000006"/>
    <n v="0"/>
  </r>
  <r>
    <x v="8"/>
    <n v="142000"/>
    <n v="0"/>
  </r>
  <r>
    <x v="8"/>
    <n v="255653.22"/>
    <n v="0"/>
  </r>
  <r>
    <x v="8"/>
    <n v="255663.4"/>
    <n v="0"/>
  </r>
  <r>
    <x v="8"/>
    <n v="300000"/>
    <n v="0"/>
  </r>
  <r>
    <x v="8"/>
    <n v="326378.68"/>
    <n v="0"/>
  </r>
  <r>
    <x v="8"/>
    <n v="650000"/>
    <n v="0"/>
  </r>
  <r>
    <x v="12"/>
    <n v="0"/>
    <n v="2450000"/>
  </r>
  <r>
    <x v="2"/>
    <n v="12081.06"/>
    <n v="0"/>
  </r>
  <r>
    <x v="8"/>
    <n v="255273.68"/>
    <n v="0"/>
  </r>
  <r>
    <x v="8"/>
    <n v="270468.28000000003"/>
    <n v="0"/>
  </r>
  <r>
    <x v="8"/>
    <n v="1935083.67"/>
    <n v="0"/>
  </r>
  <r>
    <x v="2"/>
    <n v="14764.95"/>
    <n v="0"/>
  </r>
  <r>
    <x v="8"/>
    <n v="7989.15"/>
    <n v="0"/>
  </r>
  <r>
    <x v="8"/>
    <n v="31847.200000000001"/>
    <n v="0"/>
  </r>
  <r>
    <x v="8"/>
    <n v="39152.33"/>
    <n v="0"/>
  </r>
  <r>
    <x v="8"/>
    <n v="50000"/>
    <n v="0"/>
  </r>
  <r>
    <x v="8"/>
    <n v="57326.8"/>
    <n v="0"/>
  </r>
  <r>
    <x v="8"/>
    <n v="100000"/>
    <n v="0"/>
  </r>
  <r>
    <x v="8"/>
    <n v="164600"/>
    <n v="0"/>
  </r>
  <r>
    <x v="8"/>
    <n v="178291.56"/>
    <n v="0"/>
  </r>
  <r>
    <x v="8"/>
    <n v="280000"/>
    <n v="0"/>
  </r>
  <r>
    <x v="8"/>
    <n v="325000"/>
    <n v="0"/>
  </r>
  <r>
    <x v="8"/>
    <n v="382807.99"/>
    <n v="0"/>
  </r>
  <r>
    <x v="8"/>
    <n v="500000"/>
    <n v="0"/>
  </r>
  <r>
    <x v="24"/>
    <n v="0"/>
    <n v="1920000"/>
  </r>
  <r>
    <x v="25"/>
    <n v="0"/>
    <n v="980000"/>
  </r>
  <r>
    <x v="26"/>
    <n v="0"/>
    <n v="830000"/>
  </r>
  <r>
    <x v="26"/>
    <n v="0"/>
    <n v="900000"/>
  </r>
  <r>
    <x v="27"/>
    <n v="0"/>
    <n v="12681264.710000001"/>
  </r>
  <r>
    <x v="20"/>
    <n v="2400000"/>
    <n v="0"/>
  </r>
  <r>
    <x v="3"/>
    <n v="250"/>
    <n v="0"/>
  </r>
  <r>
    <x v="5"/>
    <n v="52.5"/>
    <n v="0"/>
  </r>
  <r>
    <x v="24"/>
    <n v="250000"/>
    <n v="0"/>
  </r>
  <r>
    <x v="3"/>
    <n v="250"/>
    <n v="0"/>
  </r>
  <r>
    <x v="5"/>
    <n v="52.5"/>
    <n v="0"/>
  </r>
  <r>
    <x v="9"/>
    <n v="0"/>
    <n v="19360"/>
  </r>
  <r>
    <x v="10"/>
    <n v="237.16"/>
    <n v="0"/>
  </r>
  <r>
    <x v="11"/>
    <n v="9.68"/>
    <n v="0"/>
  </r>
  <r>
    <x v="2"/>
    <n v="12707.2"/>
    <n v="0"/>
  </r>
  <r>
    <x v="13"/>
    <n v="116.16"/>
    <n v="0"/>
  </r>
  <r>
    <x v="8"/>
    <n v="39000"/>
    <n v="0"/>
  </r>
  <r>
    <x v="2"/>
    <n v="234"/>
    <n v="0"/>
  </r>
  <r>
    <x v="8"/>
    <n v="1818.6"/>
    <n v="0"/>
  </r>
  <r>
    <x v="8"/>
    <n v="31460"/>
    <n v="0"/>
  </r>
  <r>
    <x v="8"/>
    <n v="45000"/>
    <n v="0"/>
  </r>
  <r>
    <x v="8"/>
    <n v="175000"/>
    <n v="0"/>
  </r>
  <r>
    <x v="8"/>
    <n v="273000"/>
    <n v="0"/>
  </r>
  <r>
    <x v="24"/>
    <n v="1230000"/>
    <n v="0"/>
  </r>
  <r>
    <x v="3"/>
    <n v="250"/>
    <n v="0"/>
  </r>
  <r>
    <x v="5"/>
    <n v="52.5"/>
    <n v="0"/>
  </r>
  <r>
    <x v="26"/>
    <n v="600000"/>
    <n v="0"/>
  </r>
  <r>
    <x v="3"/>
    <n v="250"/>
    <n v="0"/>
  </r>
  <r>
    <x v="5"/>
    <n v="52.5"/>
    <n v="0"/>
  </r>
  <r>
    <x v="24"/>
    <n v="3000000"/>
    <n v="0"/>
  </r>
  <r>
    <x v="3"/>
    <n v="250"/>
    <n v="0"/>
  </r>
  <r>
    <x v="5"/>
    <n v="52.5"/>
    <n v="0"/>
  </r>
  <r>
    <x v="15"/>
    <n v="750000"/>
    <n v="0"/>
  </r>
  <r>
    <x v="3"/>
    <n v="250"/>
    <n v="0"/>
  </r>
  <r>
    <x v="5"/>
    <n v="52.5"/>
    <n v="0"/>
  </r>
  <r>
    <x v="20"/>
    <n v="3900000"/>
    <n v="0"/>
  </r>
  <r>
    <x v="3"/>
    <n v="250"/>
    <n v="0"/>
  </r>
  <r>
    <x v="5"/>
    <n v="52.5"/>
    <n v="0"/>
  </r>
  <r>
    <x v="2"/>
    <n v="3166.75"/>
    <n v="0"/>
  </r>
  <r>
    <x v="8"/>
    <n v="3135000"/>
    <n v="0"/>
  </r>
  <r>
    <x v="2"/>
    <n v="18810"/>
    <n v="0"/>
  </r>
  <r>
    <x v="8"/>
    <n v="142249"/>
    <n v="0"/>
  </r>
  <r>
    <x v="8"/>
    <n v="146799.85"/>
    <n v="0"/>
  </r>
  <r>
    <x v="8"/>
    <n v="213702"/>
    <n v="0"/>
  </r>
  <r>
    <x v="8"/>
    <n v="239143.4"/>
    <n v="0"/>
  </r>
  <r>
    <x v="8"/>
    <n v="270000"/>
    <n v="0"/>
  </r>
  <r>
    <x v="8"/>
    <n v="319490.59999999998"/>
    <n v="0"/>
  </r>
  <r>
    <x v="8"/>
    <n v="617540"/>
    <n v="0"/>
  </r>
  <r>
    <x v="8"/>
    <n v="617540"/>
    <n v="0"/>
  </r>
  <r>
    <x v="12"/>
    <n v="0"/>
    <n v="5800000"/>
  </r>
  <r>
    <x v="2"/>
    <n v="15398.79"/>
    <n v="0"/>
  </r>
  <r>
    <x v="8"/>
    <n v="273718.75"/>
    <n v="0"/>
  </r>
  <r>
    <x v="8"/>
    <n v="1935083.67"/>
    <n v="0"/>
  </r>
  <r>
    <x v="8"/>
    <n v="3135283.83"/>
    <n v="0"/>
  </r>
  <r>
    <x v="2"/>
    <n v="32064.52"/>
    <n v="0"/>
  </r>
  <r>
    <x v="8"/>
    <n v="10621.38"/>
    <n v="0"/>
  </r>
  <r>
    <x v="8"/>
    <n v="168692.51"/>
    <n v="0"/>
  </r>
  <r>
    <x v="8"/>
    <n v="280000"/>
    <n v="0"/>
  </r>
  <r>
    <x v="8"/>
    <n v="315000"/>
    <n v="0"/>
  </r>
  <r>
    <x v="8"/>
    <n v="315000"/>
    <n v="0"/>
  </r>
  <r>
    <x v="8"/>
    <n v="340000"/>
    <n v="0"/>
  </r>
  <r>
    <x v="8"/>
    <n v="617540"/>
    <n v="0"/>
  </r>
  <r>
    <x v="8"/>
    <n v="650000"/>
    <n v="0"/>
  </r>
  <r>
    <x v="8"/>
    <n v="650000"/>
    <n v="0"/>
  </r>
  <r>
    <x v="12"/>
    <n v="0"/>
    <n v="8700000"/>
  </r>
  <r>
    <x v="20"/>
    <n v="120000"/>
    <n v="0"/>
  </r>
  <r>
    <x v="24"/>
    <n v="0"/>
    <n v="150000"/>
  </r>
  <r>
    <x v="24"/>
    <n v="150000"/>
    <n v="0"/>
  </r>
  <r>
    <x v="3"/>
    <n v="170"/>
    <n v="0"/>
  </r>
  <r>
    <x v="5"/>
    <n v="35.700000000000003"/>
    <n v="0"/>
  </r>
  <r>
    <x v="2"/>
    <n v="20082.36"/>
    <n v="0"/>
  </r>
  <r>
    <x v="8"/>
    <n v="64614"/>
    <n v="0"/>
  </r>
  <r>
    <x v="8"/>
    <n v="108974.49"/>
    <n v="0"/>
  </r>
  <r>
    <x v="8"/>
    <n v="166189.01999999999"/>
    <n v="0"/>
  </r>
  <r>
    <x v="8"/>
    <n v="262822.37"/>
    <n v="0"/>
  </r>
  <r>
    <x v="8"/>
    <n v="272663.40000000002"/>
    <n v="0"/>
  </r>
  <r>
    <x v="2"/>
    <n v="5251.58"/>
    <n v="0"/>
  </r>
  <r>
    <x v="8"/>
    <n v="30235.48"/>
    <n v="0"/>
  </r>
  <r>
    <x v="8"/>
    <n v="41927"/>
    <n v="0"/>
  </r>
  <r>
    <x v="8"/>
    <n v="73192.899999999994"/>
    <n v="0"/>
  </r>
  <r>
    <x v="8"/>
    <n v="76091.899999999994"/>
    <n v="0"/>
  </r>
  <r>
    <x v="8"/>
    <n v="107586.83"/>
    <n v="0"/>
  </r>
  <r>
    <x v="8"/>
    <n v="135671.25"/>
    <n v="0"/>
  </r>
  <r>
    <x v="8"/>
    <n v="142762"/>
    <n v="0"/>
  </r>
  <r>
    <x v="8"/>
    <n v="150000"/>
    <n v="0"/>
  </r>
  <r>
    <x v="8"/>
    <n v="150000"/>
    <n v="0"/>
  </r>
  <r>
    <x v="8"/>
    <n v="160000"/>
    <n v="0"/>
  </r>
  <r>
    <x v="8"/>
    <n v="200000"/>
    <n v="0"/>
  </r>
  <r>
    <x v="8"/>
    <n v="250000"/>
    <n v="0"/>
  </r>
  <r>
    <x v="8"/>
    <n v="273718.75"/>
    <n v="0"/>
  </r>
  <r>
    <x v="8"/>
    <n v="273718.75"/>
    <n v="0"/>
  </r>
  <r>
    <x v="8"/>
    <n v="292059.40000000002"/>
    <n v="0"/>
  </r>
  <r>
    <x v="8"/>
    <n v="500000"/>
    <n v="0"/>
  </r>
  <r>
    <x v="8"/>
    <n v="617540"/>
    <n v="0"/>
  </r>
  <r>
    <x v="8"/>
    <n v="651184.4"/>
    <n v="0"/>
  </r>
  <r>
    <x v="28"/>
    <n v="0"/>
    <n v="6035151.8799999999"/>
  </r>
  <r>
    <x v="29"/>
    <n v="0"/>
    <n v="5153656.5"/>
  </r>
  <r>
    <x v="10"/>
    <n v="63132.29"/>
    <n v="0"/>
  </r>
  <r>
    <x v="30"/>
    <n v="11250"/>
    <n v="0"/>
  </r>
  <r>
    <x v="31"/>
    <n v="2362.5"/>
    <n v="0"/>
  </r>
  <r>
    <x v="32"/>
    <n v="337.5"/>
    <n v="0"/>
  </r>
  <r>
    <x v="12"/>
    <n v="3000000"/>
    <n v="0"/>
  </r>
  <r>
    <x v="3"/>
    <n v="250"/>
    <n v="0"/>
  </r>
  <r>
    <x v="5"/>
    <n v="52.5"/>
    <n v="0"/>
  </r>
  <r>
    <x v="33"/>
    <n v="1564061.53"/>
    <n v="0"/>
  </r>
  <r>
    <x v="2"/>
    <n v="25218.44"/>
    <n v="0"/>
  </r>
  <r>
    <x v="13"/>
    <n v="30921.94"/>
    <n v="0"/>
  </r>
  <r>
    <x v="34"/>
    <n v="4232.6099999999997"/>
    <n v="0"/>
  </r>
  <r>
    <x v="2"/>
    <n v="25.4"/>
    <n v="0"/>
  </r>
  <r>
    <x v="8"/>
    <n v="147480"/>
    <n v="0"/>
  </r>
  <r>
    <x v="2"/>
    <n v="884.88"/>
    <n v="0"/>
  </r>
  <r>
    <x v="8"/>
    <n v="35986.61"/>
    <n v="0"/>
  </r>
  <r>
    <x v="8"/>
    <n v="49529.17"/>
    <n v="0"/>
  </r>
  <r>
    <x v="8"/>
    <n v="61739.74"/>
    <n v="0"/>
  </r>
  <r>
    <x v="8"/>
    <n v="97272"/>
    <n v="0"/>
  </r>
  <r>
    <x v="8"/>
    <n v="160009.76999999999"/>
    <n v="0"/>
  </r>
  <r>
    <x v="8"/>
    <n v="160216"/>
    <n v="0"/>
  </r>
  <r>
    <x v="8"/>
    <n v="240000"/>
    <n v="0"/>
  </r>
  <r>
    <x v="8"/>
    <n v="280000"/>
    <n v="0"/>
  </r>
  <r>
    <x v="8"/>
    <n v="571000"/>
    <n v="0"/>
  </r>
  <r>
    <x v="9"/>
    <n v="0"/>
    <n v="284112.5"/>
  </r>
  <r>
    <x v="10"/>
    <n v="3480.38"/>
    <n v="0"/>
  </r>
  <r>
    <x v="11"/>
    <n v="142.06"/>
    <n v="0"/>
  </r>
  <r>
    <x v="12"/>
    <n v="0"/>
    <n v="200000"/>
  </r>
  <r>
    <x v="2"/>
    <n v="9956.25"/>
    <n v="0"/>
  </r>
  <r>
    <x v="13"/>
    <n v="1704.68"/>
    <n v="0"/>
  </r>
  <r>
    <x v="8"/>
    <n v="240000"/>
    <n v="0"/>
  </r>
  <r>
    <x v="8"/>
    <n v="445000"/>
    <n v="0"/>
  </r>
  <r>
    <x v="2"/>
    <n v="4110"/>
    <n v="0"/>
  </r>
  <r>
    <x v="8"/>
    <n v="45000"/>
    <n v="0"/>
  </r>
  <r>
    <x v="8"/>
    <n v="83012.929999999993"/>
    <n v="0"/>
  </r>
  <r>
    <x v="8"/>
    <n v="126342.11"/>
    <n v="0"/>
  </r>
  <r>
    <x v="8"/>
    <n v="150000"/>
    <n v="0"/>
  </r>
  <r>
    <x v="8"/>
    <n v="158153.25"/>
    <n v="0"/>
  </r>
  <r>
    <x v="8"/>
    <n v="170000"/>
    <n v="0"/>
  </r>
  <r>
    <x v="8"/>
    <n v="210000"/>
    <n v="0"/>
  </r>
  <r>
    <x v="8"/>
    <n v="250000"/>
    <n v="0"/>
  </r>
  <r>
    <x v="8"/>
    <n v="264000"/>
    <n v="0"/>
  </r>
  <r>
    <x v="8"/>
    <n v="273718.75"/>
    <n v="0"/>
  </r>
  <r>
    <x v="8"/>
    <n v="356000"/>
    <n v="0"/>
  </r>
  <r>
    <x v="16"/>
    <n v="0"/>
    <n v="290000"/>
  </r>
  <r>
    <x v="16"/>
    <n v="0"/>
    <n v="800000"/>
  </r>
  <r>
    <x v="12"/>
    <n v="0"/>
    <n v="1800000"/>
  </r>
  <r>
    <x v="2"/>
    <n v="12517.36"/>
    <n v="0"/>
  </r>
  <r>
    <x v="8"/>
    <n v="43972.01"/>
    <n v="0"/>
  </r>
  <r>
    <x v="8"/>
    <n v="54589.39"/>
    <n v="0"/>
  </r>
  <r>
    <x v="8"/>
    <n v="137270"/>
    <n v="0"/>
  </r>
  <r>
    <x v="8"/>
    <n v="1035000"/>
    <n v="0"/>
  </r>
  <r>
    <x v="2"/>
    <n v="7624.99"/>
    <n v="0"/>
  </r>
  <r>
    <x v="8"/>
    <n v="24212.01"/>
    <n v="0"/>
  </r>
  <r>
    <x v="8"/>
    <n v="27818.66"/>
    <n v="0"/>
  </r>
  <r>
    <x v="8"/>
    <n v="64541.61"/>
    <n v="0"/>
  </r>
  <r>
    <x v="8"/>
    <n v="100000"/>
    <n v="0"/>
  </r>
  <r>
    <x v="8"/>
    <n v="210000"/>
    <n v="0"/>
  </r>
  <r>
    <x v="12"/>
    <n v="0"/>
    <n v="300000"/>
  </r>
  <r>
    <x v="9"/>
    <n v="0"/>
    <n v="95220"/>
  </r>
  <r>
    <x v="10"/>
    <n v="1166.45"/>
    <n v="0"/>
  </r>
  <r>
    <x v="11"/>
    <n v="47.61"/>
    <n v="0"/>
  </r>
  <r>
    <x v="35"/>
    <n v="0"/>
    <n v="6653367"/>
  </r>
  <r>
    <x v="10"/>
    <n v="81503.75"/>
    <n v="0"/>
  </r>
  <r>
    <x v="36"/>
    <n v="11250"/>
    <n v="0"/>
  </r>
  <r>
    <x v="37"/>
    <n v="2362.5"/>
    <n v="0"/>
  </r>
  <r>
    <x v="38"/>
    <n v="337.5"/>
    <n v="0"/>
  </r>
  <r>
    <x v="8"/>
    <n v="4058"/>
    <n v="0"/>
  </r>
  <r>
    <x v="8"/>
    <n v="58320"/>
    <n v="0"/>
  </r>
  <r>
    <x v="8"/>
    <n v="179620"/>
    <n v="0"/>
  </r>
  <r>
    <x v="8"/>
    <n v="150690"/>
    <n v="0"/>
  </r>
  <r>
    <x v="8"/>
    <n v="130178.84"/>
    <n v="0"/>
  </r>
  <r>
    <x v="8"/>
    <n v="256798.3"/>
    <n v="0"/>
  </r>
  <r>
    <x v="12"/>
    <n v="2500000"/>
    <n v="0"/>
  </r>
  <r>
    <x v="3"/>
    <n v="250"/>
    <n v="0"/>
  </r>
  <r>
    <x v="5"/>
    <n v="52.5"/>
    <n v="0"/>
  </r>
  <r>
    <x v="2"/>
    <n v="7819.25"/>
    <n v="0"/>
  </r>
  <r>
    <x v="13"/>
    <n v="40491.519999999997"/>
    <n v="0"/>
  </r>
  <r>
    <x v="8"/>
    <n v="53542.5"/>
    <n v="0"/>
  </r>
  <r>
    <x v="8"/>
    <n v="445000"/>
    <n v="0"/>
  </r>
  <r>
    <x v="2"/>
    <n v="2991.26"/>
    <n v="0"/>
  </r>
  <r>
    <x v="8"/>
    <n v="29299.98"/>
    <n v="0"/>
  </r>
  <r>
    <x v="8"/>
    <n v="64400"/>
    <n v="0"/>
  </r>
  <r>
    <x v="8"/>
    <n v="72650"/>
    <n v="0"/>
  </r>
  <r>
    <x v="8"/>
    <n v="95359.13"/>
    <n v="0"/>
  </r>
  <r>
    <x v="8"/>
    <n v="118655.3"/>
    <n v="0"/>
  </r>
  <r>
    <x v="8"/>
    <n v="153815.24"/>
    <n v="0"/>
  </r>
  <r>
    <x v="8"/>
    <n v="264000"/>
    <n v="0"/>
  </r>
  <r>
    <x v="8"/>
    <n v="272949.25"/>
    <n v="0"/>
  </r>
  <r>
    <x v="8"/>
    <n v="287500"/>
    <n v="0"/>
  </r>
  <r>
    <x v="8"/>
    <n v="310710"/>
    <n v="0"/>
  </r>
  <r>
    <x v="8"/>
    <n v="356149.38"/>
    <n v="0"/>
  </r>
  <r>
    <x v="39"/>
    <n v="0"/>
    <n v="6799817.2800000003"/>
  </r>
  <r>
    <x v="10"/>
    <n v="83297.759999999995"/>
    <n v="0"/>
  </r>
  <r>
    <x v="40"/>
    <n v="11400"/>
    <n v="0"/>
  </r>
  <r>
    <x v="41"/>
    <n v="2394"/>
    <n v="0"/>
  </r>
  <r>
    <x v="42"/>
    <n v="342"/>
    <n v="0"/>
  </r>
  <r>
    <x v="25"/>
    <n v="5000000"/>
    <n v="0"/>
  </r>
  <r>
    <x v="3"/>
    <n v="250"/>
    <n v="0"/>
  </r>
  <r>
    <x v="5"/>
    <n v="52.5"/>
    <n v="0"/>
  </r>
  <r>
    <x v="15"/>
    <n v="1150000"/>
    <n v="0"/>
  </r>
  <r>
    <x v="3"/>
    <n v="250"/>
    <n v="0"/>
  </r>
  <r>
    <x v="5"/>
    <n v="52.5"/>
    <n v="0"/>
  </r>
  <r>
    <x v="20"/>
    <n v="140000"/>
    <n v="0"/>
  </r>
  <r>
    <x v="3"/>
    <n v="250"/>
    <n v="0"/>
  </r>
  <r>
    <x v="5"/>
    <n v="52.5"/>
    <n v="0"/>
  </r>
  <r>
    <x v="2"/>
    <n v="12742.98"/>
    <n v="0"/>
  </r>
  <r>
    <x v="13"/>
    <n v="40798.9"/>
    <n v="0"/>
  </r>
  <r>
    <x v="8"/>
    <n v="341250"/>
    <n v="0"/>
  </r>
  <r>
    <x v="8"/>
    <n v="445000"/>
    <n v="0"/>
  </r>
  <r>
    <x v="8"/>
    <n v="1035000"/>
    <n v="0"/>
  </r>
  <r>
    <x v="2"/>
    <n v="10927.5"/>
    <n v="0"/>
  </r>
  <r>
    <x v="8"/>
    <n v="20652.45"/>
    <n v="0"/>
  </r>
  <r>
    <x v="8"/>
    <n v="26620"/>
    <n v="0"/>
  </r>
  <r>
    <x v="8"/>
    <n v="45000"/>
    <n v="0"/>
  </r>
  <r>
    <x v="8"/>
    <n v="51426.5"/>
    <n v="0"/>
  </r>
  <r>
    <x v="8"/>
    <n v="53550.85"/>
    <n v="0"/>
  </r>
  <r>
    <x v="8"/>
    <n v="78311.56"/>
    <n v="0"/>
  </r>
  <r>
    <x v="8"/>
    <n v="91730.1"/>
    <n v="0"/>
  </r>
  <r>
    <x v="8"/>
    <n v="160000"/>
    <n v="0"/>
  </r>
  <r>
    <x v="8"/>
    <n v="235264.67"/>
    <n v="0"/>
  </r>
  <r>
    <x v="8"/>
    <n v="287500"/>
    <n v="0"/>
  </r>
  <r>
    <x v="8"/>
    <n v="300000"/>
    <n v="0"/>
  </r>
  <r>
    <x v="8"/>
    <n v="320000"/>
    <n v="0"/>
  </r>
  <r>
    <x v="8"/>
    <n v="325625.98"/>
    <n v="0"/>
  </r>
  <r>
    <x v="8"/>
    <n v="1935083.67"/>
    <n v="0"/>
  </r>
  <r>
    <x v="16"/>
    <n v="0"/>
    <n v="945000"/>
  </r>
  <r>
    <x v="15"/>
    <n v="0"/>
    <n v="1000000"/>
  </r>
  <r>
    <x v="15"/>
    <n v="0"/>
    <n v="360000"/>
  </r>
  <r>
    <x v="26"/>
    <n v="0"/>
    <n v="1000000"/>
  </r>
  <r>
    <x v="9"/>
    <n v="0"/>
    <n v="3252768.97"/>
  </r>
  <r>
    <x v="10"/>
    <n v="39846.42"/>
    <n v="0"/>
  </r>
  <r>
    <x v="11"/>
    <n v="1626.38"/>
    <n v="0"/>
  </r>
  <r>
    <x v="12"/>
    <n v="0"/>
    <n v="2600000"/>
  </r>
  <r>
    <x v="20"/>
    <n v="950000"/>
    <n v="0"/>
  </r>
  <r>
    <x v="3"/>
    <n v="250"/>
    <n v="0"/>
  </r>
  <r>
    <x v="5"/>
    <n v="52.5"/>
    <n v="0"/>
  </r>
  <r>
    <x v="8"/>
    <n v="21280.880000000001"/>
    <n v="0"/>
  </r>
  <r>
    <x v="9"/>
    <n v="0"/>
    <n v="579414.28"/>
  </r>
  <r>
    <x v="10"/>
    <n v="7097.82"/>
    <n v="0"/>
  </r>
  <r>
    <x v="11"/>
    <n v="289.70999999999998"/>
    <n v="0"/>
  </r>
  <r>
    <x v="20"/>
    <n v="500000"/>
    <n v="0"/>
  </r>
  <r>
    <x v="3"/>
    <n v="250"/>
    <n v="0"/>
  </r>
  <r>
    <x v="5"/>
    <n v="52.5"/>
    <n v="0"/>
  </r>
  <r>
    <x v="16"/>
    <n v="2000000"/>
    <n v="0"/>
  </r>
  <r>
    <x v="3"/>
    <n v="250"/>
    <n v="0"/>
  </r>
  <r>
    <x v="5"/>
    <n v="52.5"/>
    <n v="0"/>
  </r>
  <r>
    <x v="2"/>
    <n v="24010.89"/>
    <n v="0"/>
  </r>
  <r>
    <x v="13"/>
    <n v="22993.1"/>
    <n v="0"/>
  </r>
  <r>
    <x v="8"/>
    <n v="341250"/>
    <n v="0"/>
  </r>
  <r>
    <x v="2"/>
    <n v="2047.5"/>
    <n v="0"/>
  </r>
  <r>
    <x v="8"/>
    <n v="99739.82"/>
    <n v="0"/>
  </r>
  <r>
    <x v="8"/>
    <n v="160216"/>
    <n v="0"/>
  </r>
  <r>
    <x v="8"/>
    <n v="275000"/>
    <n v="0"/>
  </r>
  <r>
    <x v="8"/>
    <n v="300000"/>
    <n v="0"/>
  </r>
  <r>
    <x v="8"/>
    <n v="315000"/>
    <n v="0"/>
  </r>
  <r>
    <x v="8"/>
    <n v="326000"/>
    <n v="0"/>
  </r>
  <r>
    <x v="43"/>
    <n v="0"/>
    <n v="10528506.48"/>
  </r>
  <r>
    <x v="10"/>
    <n v="128974.2"/>
    <n v="0"/>
  </r>
  <r>
    <x v="44"/>
    <n v="13160.16"/>
    <n v="0"/>
  </r>
  <r>
    <x v="45"/>
    <n v="2763.63"/>
    <n v="0"/>
  </r>
  <r>
    <x v="46"/>
    <n v="394.8"/>
    <n v="0"/>
  </r>
  <r>
    <x v="9"/>
    <n v="0"/>
    <n v="93835"/>
  </r>
  <r>
    <x v="10"/>
    <n v="1149.48"/>
    <n v="0"/>
  </r>
  <r>
    <x v="11"/>
    <n v="46.92"/>
    <n v="0"/>
  </r>
  <r>
    <x v="24"/>
    <n v="690000"/>
    <n v="0"/>
  </r>
  <r>
    <x v="3"/>
    <n v="250"/>
    <n v="0"/>
  </r>
  <r>
    <x v="5"/>
    <n v="52.5"/>
    <n v="0"/>
  </r>
  <r>
    <x v="20"/>
    <n v="960000"/>
    <n v="0"/>
  </r>
  <r>
    <x v="3"/>
    <n v="250"/>
    <n v="0"/>
  </r>
  <r>
    <x v="5"/>
    <n v="52.5"/>
    <n v="0"/>
  </r>
  <r>
    <x v="15"/>
    <n v="470000"/>
    <n v="0"/>
  </r>
  <r>
    <x v="3"/>
    <n v="250"/>
    <n v="0"/>
  </r>
  <r>
    <x v="5"/>
    <n v="52.5"/>
    <n v="0"/>
  </r>
  <r>
    <x v="20"/>
    <n v="950000"/>
    <n v="0"/>
  </r>
  <r>
    <x v="3"/>
    <n v="250"/>
    <n v="0"/>
  </r>
  <r>
    <x v="5"/>
    <n v="52.5"/>
    <n v="0"/>
  </r>
  <r>
    <x v="12"/>
    <n v="4000000"/>
    <n v="0"/>
  </r>
  <r>
    <x v="3"/>
    <n v="250"/>
    <n v="0"/>
  </r>
  <r>
    <x v="5"/>
    <n v="52.5"/>
    <n v="0"/>
  </r>
  <r>
    <x v="26"/>
    <n v="1000000"/>
    <n v="0"/>
  </r>
  <r>
    <x v="3"/>
    <n v="250"/>
    <n v="0"/>
  </r>
  <r>
    <x v="5"/>
    <n v="52.5"/>
    <n v="0"/>
  </r>
  <r>
    <x v="2"/>
    <n v="9745.56"/>
    <n v="0"/>
  </r>
  <r>
    <x v="13"/>
    <n v="63734.05"/>
    <n v="0"/>
  </r>
  <r>
    <x v="8"/>
    <n v="341250"/>
    <n v="0"/>
  </r>
  <r>
    <x v="8"/>
    <n v="445867.37"/>
    <n v="0"/>
  </r>
  <r>
    <x v="8"/>
    <n v="1035000"/>
    <n v="0"/>
  </r>
  <r>
    <x v="9"/>
    <n v="0"/>
    <n v="445867.37"/>
  </r>
  <r>
    <x v="9"/>
    <n v="0"/>
    <n v="341250"/>
  </r>
  <r>
    <x v="9"/>
    <n v="0"/>
    <n v="1035000"/>
  </r>
  <r>
    <x v="2"/>
    <n v="10932.7"/>
    <n v="0"/>
  </r>
  <r>
    <x v="2"/>
    <n v="0"/>
    <n v="10932.7"/>
  </r>
  <r>
    <x v="8"/>
    <n v="22000"/>
    <n v="0"/>
  </r>
  <r>
    <x v="8"/>
    <n v="89795.18"/>
    <n v="0"/>
  </r>
  <r>
    <x v="8"/>
    <n v="210000"/>
    <n v="0"/>
  </r>
  <r>
    <x v="8"/>
    <n v="210000"/>
    <n v="0"/>
  </r>
  <r>
    <x v="8"/>
    <n v="240000"/>
    <n v="0"/>
  </r>
  <r>
    <x v="8"/>
    <n v="273718.75"/>
    <n v="0"/>
  </r>
  <r>
    <x v="8"/>
    <n v="277000"/>
    <n v="0"/>
  </r>
  <r>
    <x v="8"/>
    <n v="285000"/>
    <n v="0"/>
  </r>
  <r>
    <x v="8"/>
    <n v="287500"/>
    <n v="0"/>
  </r>
  <r>
    <x v="8"/>
    <n v="300000"/>
    <n v="0"/>
  </r>
  <r>
    <x v="8"/>
    <n v="300000"/>
    <n v="0"/>
  </r>
  <r>
    <x v="8"/>
    <n v="315000"/>
    <n v="0"/>
  </r>
  <r>
    <x v="8"/>
    <n v="363478.32"/>
    <n v="0"/>
  </r>
  <r>
    <x v="8"/>
    <n v="571199.76"/>
    <n v="0"/>
  </r>
  <r>
    <x v="8"/>
    <n v="1935083.67"/>
    <n v="0"/>
  </r>
  <r>
    <x v="12"/>
    <n v="0"/>
    <n v="1040000"/>
  </r>
  <r>
    <x v="16"/>
    <n v="0"/>
    <n v="350000"/>
  </r>
  <r>
    <x v="12"/>
    <n v="0"/>
    <n v="3600000"/>
  </r>
  <r>
    <x v="9"/>
    <n v="0"/>
    <n v="1000000"/>
  </r>
  <r>
    <x v="10"/>
    <n v="12250"/>
    <n v="0"/>
  </r>
  <r>
    <x v="11"/>
    <n v="500"/>
    <n v="0"/>
  </r>
  <r>
    <x v="16"/>
    <n v="0"/>
    <n v="850000"/>
  </r>
  <r>
    <x v="8"/>
    <n v="180469.69"/>
    <n v="0"/>
  </r>
  <r>
    <x v="9"/>
    <n v="0"/>
    <n v="1935083.67"/>
  </r>
  <r>
    <x v="9"/>
    <n v="0"/>
    <n v="287500"/>
  </r>
  <r>
    <x v="9"/>
    <n v="0"/>
    <n v="315000"/>
  </r>
  <r>
    <x v="9"/>
    <n v="0"/>
    <n v="273718.75"/>
  </r>
  <r>
    <x v="9"/>
    <n v="0"/>
    <n v="363478.32"/>
  </r>
  <r>
    <x v="9"/>
    <n v="0"/>
    <n v="300000"/>
  </r>
  <r>
    <x v="9"/>
    <n v="0"/>
    <n v="277000"/>
  </r>
  <r>
    <x v="9"/>
    <n v="0"/>
    <n v="571199.76"/>
  </r>
  <r>
    <x v="9"/>
    <n v="0"/>
    <n v="300000"/>
  </r>
  <r>
    <x v="9"/>
    <n v="0"/>
    <n v="285000"/>
  </r>
  <r>
    <x v="2"/>
    <n v="35237.97"/>
    <n v="0"/>
  </r>
  <r>
    <x v="13"/>
    <n v="6000"/>
    <n v="0"/>
  </r>
  <r>
    <x v="2"/>
    <n v="0"/>
    <n v="29447.88"/>
  </r>
  <r>
    <x v="8"/>
    <n v="46718.1"/>
    <n v="0"/>
  </r>
  <r>
    <x v="8"/>
    <n v="280000"/>
    <n v="0"/>
  </r>
  <r>
    <x v="8"/>
    <n v="341250"/>
    <n v="0"/>
  </r>
  <r>
    <x v="8"/>
    <n v="341250"/>
    <n v="0"/>
  </r>
  <r>
    <x v="8"/>
    <n v="445867.37"/>
    <n v="0"/>
  </r>
  <r>
    <x v="8"/>
    <n v="1035000"/>
    <n v="0"/>
  </r>
  <r>
    <x v="2"/>
    <n v="14940.51"/>
    <n v="0"/>
  </r>
  <r>
    <x v="8"/>
    <n v="31460"/>
    <n v="0"/>
  </r>
  <r>
    <x v="8"/>
    <n v="166997.95000000001"/>
    <n v="0"/>
  </r>
  <r>
    <x v="8"/>
    <n v="273718.75"/>
    <n v="0"/>
  </r>
  <r>
    <x v="8"/>
    <n v="276589.93"/>
    <n v="0"/>
  </r>
  <r>
    <x v="8"/>
    <n v="277000"/>
    <n v="0"/>
  </r>
  <r>
    <x v="8"/>
    <n v="285000"/>
    <n v="0"/>
  </r>
  <r>
    <x v="8"/>
    <n v="287500"/>
    <n v="0"/>
  </r>
  <r>
    <x v="8"/>
    <n v="298000"/>
    <n v="0"/>
  </r>
  <r>
    <x v="8"/>
    <n v="300000"/>
    <n v="0"/>
  </r>
  <r>
    <x v="8"/>
    <n v="300000"/>
    <n v="0"/>
  </r>
  <r>
    <x v="8"/>
    <n v="315000"/>
    <n v="0"/>
  </r>
  <r>
    <x v="8"/>
    <n v="315000"/>
    <n v="0"/>
  </r>
  <r>
    <x v="8"/>
    <n v="326000"/>
    <n v="0"/>
  </r>
  <r>
    <x v="8"/>
    <n v="454155.54"/>
    <n v="0"/>
  </r>
  <r>
    <x v="8"/>
    <n v="1935083.67"/>
    <n v="0"/>
  </r>
  <r>
    <x v="9"/>
    <n v="0"/>
    <n v="25740"/>
  </r>
  <r>
    <x v="10"/>
    <n v="315.32"/>
    <n v="0"/>
  </r>
  <r>
    <x v="11"/>
    <n v="12.87"/>
    <n v="0"/>
  </r>
  <r>
    <x v="12"/>
    <n v="0"/>
    <n v="1650000"/>
  </r>
  <r>
    <x v="9"/>
    <n v="0"/>
    <n v="11400"/>
  </r>
  <r>
    <x v="10"/>
    <n v="139.65"/>
    <n v="0"/>
  </r>
  <r>
    <x v="11"/>
    <n v="5.7"/>
    <n v="0"/>
  </r>
  <r>
    <x v="2"/>
    <n v="35051.879999999997"/>
    <n v="0"/>
  </r>
  <r>
    <x v="13"/>
    <n v="222.84"/>
    <n v="0"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  <r>
    <x v="4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2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52" firstHeaderRow="0" firstDataRow="1" firstDataCol="1"/>
  <pivotFields count="3">
    <pivotField axis="axisRow" showAll="0">
      <items count="66">
        <item x="14"/>
        <item x="23"/>
        <item x="24"/>
        <item x="25"/>
        <item x="12"/>
        <item x="26"/>
        <item x="15"/>
        <item x="16"/>
        <item x="20"/>
        <item m="1" x="58"/>
        <item m="1" x="57"/>
        <item m="1" x="53"/>
        <item m="1" x="56"/>
        <item m="1" x="59"/>
        <item x="3"/>
        <item m="1" x="51"/>
        <item x="9"/>
        <item x="21"/>
        <item x="17"/>
        <item x="13"/>
        <item x="2"/>
        <item x="11"/>
        <item x="6"/>
        <item x="5"/>
        <item x="7"/>
        <item x="4"/>
        <item m="1" x="50"/>
        <item m="1" x="63"/>
        <item m="1" x="48"/>
        <item m="1" x="61"/>
        <item m="1" x="64"/>
        <item m="1" x="54"/>
        <item m="1" x="52"/>
        <item m="1" x="62"/>
        <item m="1" x="49"/>
        <item x="33"/>
        <item x="8"/>
        <item x="10"/>
        <item x="0"/>
        <item x="1"/>
        <item m="1" x="60"/>
        <item x="47"/>
        <item m="1" x="55"/>
        <item x="18"/>
        <item x="19"/>
        <item x="22"/>
        <item x="27"/>
        <item x="28"/>
        <item x="34"/>
        <item x="29"/>
        <item x="30"/>
        <item x="31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dataField="1" showAll="0"/>
    <pivotField dataField="1"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35"/>
    </i>
    <i>
      <x v="36"/>
    </i>
    <i>
      <x v="37"/>
    </i>
    <i>
      <x v="38"/>
    </i>
    <i>
      <x v="39"/>
    </i>
    <i>
      <x v="41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47">
    <format dxfId="60">
      <pivotArea collapsedLevelsAreSubtotals="1" fieldPosition="0">
        <references count="1">
          <reference field="0" count="1">
            <x v="14"/>
          </reference>
        </references>
      </pivotArea>
    </format>
    <format dxfId="61">
      <pivotArea dataOnly="0" labelOnly="1" fieldPosition="0">
        <references count="1">
          <reference field="0" count="1">
            <x v="14"/>
          </reference>
        </references>
      </pivotArea>
    </format>
    <format dxfId="62">
      <pivotArea collapsedLevelsAreSubtotals="1" fieldPosition="0">
        <references count="1">
          <reference field="0" count="4">
            <x v="22"/>
            <x v="23"/>
            <x v="24"/>
            <x v="25"/>
          </reference>
        </references>
      </pivotArea>
    </format>
    <format dxfId="63">
      <pivotArea dataOnly="0" labelOnly="1" fieldPosition="0">
        <references count="1">
          <reference field="0" count="4">
            <x v="22"/>
            <x v="23"/>
            <x v="24"/>
            <x v="25"/>
          </reference>
        </references>
      </pivotArea>
    </format>
    <format dxfId="64">
      <pivotArea collapsedLevelsAreSubtotals="1" fieldPosition="0">
        <references count="1">
          <reference field="0" count="1">
            <x v="34"/>
          </reference>
        </references>
      </pivotArea>
    </format>
    <format dxfId="65">
      <pivotArea dataOnly="0" labelOnly="1" fieldPosition="0">
        <references count="1">
          <reference field="0" count="1">
            <x v="34"/>
          </reference>
        </references>
      </pivotArea>
    </format>
    <format dxfId="66">
      <pivotArea collapsedLevelsAreSubtotals="1" fieldPosition="0">
        <references count="1">
          <reference field="0" count="1">
            <x v="34"/>
          </reference>
        </references>
      </pivotArea>
    </format>
    <format dxfId="67">
      <pivotArea dataOnly="0" labelOnly="1" fieldPosition="0">
        <references count="1">
          <reference field="0" count="1">
            <x v="34"/>
          </reference>
        </references>
      </pivotArea>
    </format>
    <format dxfId="68">
      <pivotArea collapsedLevelsAreSubtotals="1" fieldPosition="0">
        <references count="1">
          <reference field="0" count="1">
            <x v="15"/>
          </reference>
        </references>
      </pivotArea>
    </format>
    <format dxfId="69">
      <pivotArea dataOnly="0" labelOnly="1" fieldPosition="0">
        <references count="1">
          <reference field="0" count="1">
            <x v="15"/>
          </reference>
        </references>
      </pivotArea>
    </format>
    <format dxfId="70">
      <pivotArea collapsedLevelsAreSubtotals="1" fieldPosition="0">
        <references count="1">
          <reference field="0" count="1">
            <x v="37"/>
          </reference>
        </references>
      </pivotArea>
    </format>
    <format dxfId="71">
      <pivotArea dataOnly="0" labelOnly="1" fieldPosition="0">
        <references count="1">
          <reference field="0" count="1">
            <x v="37"/>
          </reference>
        </references>
      </pivotArea>
    </format>
    <format dxfId="72">
      <pivotArea collapsedLevelsAreSubtotals="1" fieldPosition="0">
        <references count="1">
          <reference field="0" count="1">
            <x v="42"/>
          </reference>
        </references>
      </pivotArea>
    </format>
    <format dxfId="73">
      <pivotArea dataOnly="0" labelOnly="1" fieldPosition="0">
        <references count="1">
          <reference field="0" count="1">
            <x v="42"/>
          </reference>
        </references>
      </pivotArea>
    </format>
    <format dxfId="74">
      <pivotArea collapsedLevelsAreSubtotals="1" fieldPosition="0">
        <references count="1">
          <reference field="0" count="5">
            <x v="9"/>
            <x v="10"/>
            <x v="11"/>
            <x v="12"/>
            <x v="13"/>
          </reference>
        </references>
      </pivotArea>
    </format>
    <format dxfId="75">
      <pivotArea collapsedLevelsAreSubtotals="1" fieldPosition="0">
        <references count="2">
          <reference field="4294967294" count="1" selected="0">
            <x v="1"/>
          </reference>
          <reference field="0" count="3">
            <x v="16"/>
            <x v="17"/>
            <x v="18"/>
          </reference>
        </references>
      </pivotArea>
    </format>
    <format dxfId="76">
      <pivotArea collapsedLevelsAreSubtotals="1" fieldPosition="0">
        <references count="1">
          <reference field="0" count="1">
            <x v="33"/>
          </reference>
        </references>
      </pivotArea>
    </format>
    <format dxfId="77">
      <pivotArea dataOnly="0" labelOnly="1" fieldPosition="0">
        <references count="1">
          <reference field="0" count="1">
            <x v="33"/>
          </reference>
        </references>
      </pivotArea>
    </format>
    <format dxfId="59">
      <pivotArea collapsedLevelsAreSubtotals="1" fieldPosition="0">
        <references count="1">
          <reference field="0" count="4">
            <x v="4"/>
            <x v="5"/>
            <x v="6"/>
            <x v="7"/>
          </reference>
        </references>
      </pivotArea>
    </format>
    <format dxfId="55">
      <pivotArea collapsedLevelsAreSubtotals="1" fieldPosition="0">
        <references count="1">
          <reference field="0" count="2">
            <x v="19"/>
            <x v="20"/>
          </reference>
        </references>
      </pivotArea>
    </format>
    <format dxfId="54">
      <pivotArea dataOnly="0" labelOnly="1" fieldPosition="0">
        <references count="1">
          <reference field="0" count="2">
            <x v="19"/>
            <x v="20"/>
          </reference>
        </references>
      </pivotArea>
    </format>
    <format dxfId="32">
      <pivotArea collapsedLevelsAreSubtotals="1" fieldPosition="0">
        <references count="1">
          <reference field="0" count="4">
            <x v="49"/>
            <x v="50"/>
            <x v="51"/>
            <x v="52"/>
          </reference>
        </references>
      </pivotArea>
    </format>
    <format dxfId="31">
      <pivotArea dataOnly="0" labelOnly="1" fieldPosition="0">
        <references count="1">
          <reference field="0" count="4">
            <x v="49"/>
            <x v="50"/>
            <x v="51"/>
            <x v="52"/>
          </reference>
        </references>
      </pivotArea>
    </format>
    <format dxfId="30">
      <pivotArea collapsedLevelsAreSubtotals="1" fieldPosition="0">
        <references count="1">
          <reference field="0" count="4">
            <x v="53"/>
            <x v="54"/>
            <x v="55"/>
            <x v="56"/>
          </reference>
        </references>
      </pivotArea>
    </format>
    <format dxfId="29">
      <pivotArea dataOnly="0" labelOnly="1" fieldPosition="0">
        <references count="1">
          <reference field="0" count="4">
            <x v="53"/>
            <x v="54"/>
            <x v="55"/>
            <x v="56"/>
          </reference>
        </references>
      </pivotArea>
    </format>
    <format dxfId="28">
      <pivotArea collapsedLevelsAreSubtotals="1" fieldPosition="0">
        <references count="1">
          <reference field="0" count="4">
            <x v="57"/>
            <x v="58"/>
            <x v="59"/>
            <x v="60"/>
          </reference>
        </references>
      </pivotArea>
    </format>
    <format dxfId="27">
      <pivotArea dataOnly="0" labelOnly="1" fieldPosition="0">
        <references count="1">
          <reference field="0" count="4">
            <x v="57"/>
            <x v="58"/>
            <x v="59"/>
            <x v="60"/>
          </reference>
        </references>
      </pivotArea>
    </format>
    <format dxfId="26">
      <pivotArea collapsedLevelsAreSubtotals="1" fieldPosition="0">
        <references count="1">
          <reference field="0" count="4">
            <x v="61"/>
            <x v="62"/>
            <x v="63"/>
            <x v="64"/>
          </reference>
        </references>
      </pivotArea>
    </format>
    <format dxfId="25">
      <pivotArea dataOnly="0" labelOnly="1" fieldPosition="0">
        <references count="1">
          <reference field="0" count="4">
            <x v="61"/>
            <x v="62"/>
            <x v="63"/>
            <x v="64"/>
          </reference>
        </references>
      </pivotArea>
    </format>
    <format dxfId="24">
      <pivotArea collapsedLevelsAreSubtotals="1" fieldPosition="0">
        <references count="2">
          <reference field="4294967294" count="1" selected="0">
            <x v="1"/>
          </reference>
          <reference field="0" count="3">
            <x v="62"/>
            <x v="63"/>
            <x v="64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3"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19">
      <pivotArea collapsedLevelsAreSubtotals="1" fieldPosition="0">
        <references count="1">
          <reference field="0" count="1">
            <x v="49"/>
          </reference>
        </references>
      </pivotArea>
    </format>
    <format dxfId="17">
      <pivotArea dataOnly="0" labelOnly="1" fieldPosition="0">
        <references count="1">
          <reference field="0" count="1">
            <x v="49"/>
          </reference>
        </references>
      </pivotArea>
    </format>
    <format dxfId="15">
      <pivotArea collapsedLevelsAreSubtotals="1" fieldPosition="0">
        <references count="1">
          <reference field="0" count="1">
            <x v="53"/>
          </reference>
        </references>
      </pivotArea>
    </format>
    <format dxfId="14">
      <pivotArea dataOnly="0" labelOnly="1" fieldPosition="0">
        <references count="1">
          <reference field="0" count="1">
            <x v="53"/>
          </reference>
        </references>
      </pivotArea>
    </format>
    <format dxfId="13">
      <pivotArea collapsedLevelsAreSubtotals="1" fieldPosition="0">
        <references count="1">
          <reference field="0" count="1">
            <x v="57"/>
          </reference>
        </references>
      </pivotArea>
    </format>
    <format dxfId="12">
      <pivotArea dataOnly="0" labelOnly="1" fieldPosition="0">
        <references count="1">
          <reference field="0" count="1">
            <x v="57"/>
          </reference>
        </references>
      </pivotArea>
    </format>
    <format dxfId="11">
      <pivotArea collapsedLevelsAreSubtotals="1" fieldPosition="0">
        <references count="1">
          <reference field="0" count="1">
            <x v="61"/>
          </reference>
        </references>
      </pivotArea>
    </format>
    <format dxfId="10">
      <pivotArea dataOnly="0" labelOnly="1" fieldPosition="0">
        <references count="1">
          <reference field="0" count="1">
            <x v="61"/>
          </reference>
        </references>
      </pivotArea>
    </format>
    <format dxfId="9">
      <pivotArea dataOnly="0" labelOnly="1" fieldPosition="0">
        <references count="1">
          <reference field="0" count="3">
            <x v="50"/>
            <x v="51"/>
            <x v="52"/>
          </reference>
        </references>
      </pivotArea>
    </format>
    <format dxfId="8">
      <pivotArea dataOnly="0" labelOnly="1" fieldPosition="0">
        <references count="1">
          <reference field="0" count="3">
            <x v="54"/>
            <x v="55"/>
            <x v="56"/>
          </reference>
        </references>
      </pivotArea>
    </format>
    <format dxfId="7">
      <pivotArea dataOnly="0" labelOnly="1" fieldPosition="0">
        <references count="1">
          <reference field="0" count="3">
            <x v="58"/>
            <x v="59"/>
            <x v="60"/>
          </reference>
        </references>
      </pivotArea>
    </format>
    <format dxfId="6">
      <pivotArea dataOnly="0" labelOnly="1" fieldPosition="0">
        <references count="1">
          <reference field="0" count="3">
            <x v="62"/>
            <x v="63"/>
            <x v="64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3">
            <x v="50"/>
            <x v="51"/>
            <x v="52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3">
            <x v="54"/>
            <x v="55"/>
            <x v="56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0"/>
          </reference>
          <reference field="0" count="3">
            <x v="58"/>
            <x v="59"/>
            <x v="60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3">
            <x v="62"/>
            <x v="63"/>
            <x v="6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4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39.85546875" bestFit="1" customWidth="1"/>
    <col min="3" max="3" width="13.140625" bestFit="1" customWidth="1"/>
    <col min="4" max="5" width="14.14062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/>
      <c r="B2" s="1" t="s">
        <v>5</v>
      </c>
      <c r="C2" s="5">
        <v>0</v>
      </c>
      <c r="D2" s="5">
        <v>0</v>
      </c>
      <c r="E2" s="5">
        <v>-846780.27</v>
      </c>
    </row>
    <row r="3" spans="1:5" x14ac:dyDescent="0.25">
      <c r="A3" s="2">
        <v>44652</v>
      </c>
      <c r="B3" s="1" t="s">
        <v>6</v>
      </c>
      <c r="C3" s="5">
        <v>63567</v>
      </c>
      <c r="D3" s="5">
        <v>0</v>
      </c>
      <c r="E3" s="5">
        <v>-891225.52</v>
      </c>
    </row>
    <row r="4" spans="1:5" x14ac:dyDescent="0.25">
      <c r="A4" s="1"/>
      <c r="B4" s="1">
        <v>125192250</v>
      </c>
      <c r="C4" s="5"/>
      <c r="D4" s="5"/>
      <c r="E4" s="5"/>
    </row>
    <row r="5" spans="1:5" x14ac:dyDescent="0.25">
      <c r="A5" s="1"/>
      <c r="B5" s="1" t="s">
        <v>7</v>
      </c>
      <c r="C5" s="5"/>
      <c r="D5" s="5"/>
      <c r="E5" s="5"/>
    </row>
    <row r="6" spans="1:5" x14ac:dyDescent="0.25">
      <c r="A6" s="2">
        <v>44652</v>
      </c>
      <c r="B6" s="1" t="s">
        <v>8</v>
      </c>
      <c r="C6" s="5">
        <v>8426.67</v>
      </c>
      <c r="D6" s="5">
        <v>0</v>
      </c>
      <c r="E6" s="5">
        <v>-899652.19</v>
      </c>
    </row>
    <row r="7" spans="1:5" x14ac:dyDescent="0.25">
      <c r="A7" s="2">
        <v>44652</v>
      </c>
      <c r="B7" s="1" t="s">
        <v>9</v>
      </c>
      <c r="C7" s="5">
        <v>2100</v>
      </c>
      <c r="D7" s="5">
        <v>0</v>
      </c>
      <c r="E7" s="5">
        <v>-901752.19</v>
      </c>
    </row>
    <row r="8" spans="1:5" x14ac:dyDescent="0.25">
      <c r="A8" s="1"/>
      <c r="B8" s="3">
        <v>44621</v>
      </c>
      <c r="C8" s="5"/>
      <c r="D8" s="5"/>
      <c r="E8" s="5"/>
    </row>
    <row r="9" spans="1:5" x14ac:dyDescent="0.25">
      <c r="A9" s="2">
        <v>44652</v>
      </c>
      <c r="B9" s="1" t="s">
        <v>10</v>
      </c>
      <c r="C9" s="5">
        <v>63</v>
      </c>
      <c r="D9" s="5">
        <v>0</v>
      </c>
      <c r="E9" s="5">
        <v>-901815.19</v>
      </c>
    </row>
    <row r="10" spans="1:5" x14ac:dyDescent="0.25">
      <c r="A10" s="2">
        <v>44652</v>
      </c>
      <c r="B10" s="1" t="s">
        <v>11</v>
      </c>
      <c r="C10" s="5">
        <v>441</v>
      </c>
      <c r="D10" s="5">
        <v>0</v>
      </c>
      <c r="E10" s="5">
        <v>-902256.19</v>
      </c>
    </row>
    <row r="11" spans="1:5" x14ac:dyDescent="0.25">
      <c r="A11" s="2">
        <v>44652</v>
      </c>
      <c r="B11" s="1" t="s">
        <v>8</v>
      </c>
      <c r="C11" s="5">
        <v>15.62</v>
      </c>
      <c r="D11" s="5">
        <v>0</v>
      </c>
      <c r="E11" s="5">
        <v>-902271.81</v>
      </c>
    </row>
    <row r="12" spans="1:5" x14ac:dyDescent="0.25">
      <c r="A12" s="2">
        <v>44652</v>
      </c>
      <c r="B12" s="1" t="s">
        <v>12</v>
      </c>
      <c r="C12" s="5">
        <v>51330.27</v>
      </c>
      <c r="D12" s="5">
        <v>0</v>
      </c>
      <c r="E12" s="5">
        <v>-953602.08</v>
      </c>
    </row>
    <row r="13" spans="1:5" x14ac:dyDescent="0.25">
      <c r="A13" s="1"/>
      <c r="B13" s="3">
        <v>44621</v>
      </c>
      <c r="C13" s="5"/>
      <c r="D13" s="5"/>
      <c r="E13" s="5"/>
    </row>
    <row r="14" spans="1:5" x14ac:dyDescent="0.25">
      <c r="A14" s="2">
        <v>44652</v>
      </c>
      <c r="B14" s="1" t="s">
        <v>10</v>
      </c>
      <c r="C14" s="5">
        <v>769.95</v>
      </c>
      <c r="D14" s="5">
        <v>0</v>
      </c>
      <c r="E14" s="5">
        <v>-954372.03</v>
      </c>
    </row>
    <row r="15" spans="1:5" x14ac:dyDescent="0.25">
      <c r="A15" s="2">
        <v>44652</v>
      </c>
      <c r="B15" s="1" t="s">
        <v>11</v>
      </c>
      <c r="C15" s="5">
        <v>5389.68</v>
      </c>
      <c r="D15" s="5">
        <v>0</v>
      </c>
      <c r="E15" s="5">
        <v>-959761.71</v>
      </c>
    </row>
    <row r="16" spans="1:5" x14ac:dyDescent="0.25">
      <c r="A16" s="2">
        <v>44652</v>
      </c>
      <c r="B16" s="1" t="s">
        <v>8</v>
      </c>
      <c r="C16" s="5">
        <v>344.94</v>
      </c>
      <c r="D16" s="5">
        <v>0</v>
      </c>
      <c r="E16" s="5">
        <v>-960106.65</v>
      </c>
    </row>
    <row r="17" spans="1:5" x14ac:dyDescent="0.25">
      <c r="A17" s="2">
        <v>44652</v>
      </c>
      <c r="B17" s="1" t="s">
        <v>13</v>
      </c>
      <c r="C17" s="5">
        <v>314063.68</v>
      </c>
      <c r="D17" s="5">
        <v>0</v>
      </c>
      <c r="E17" s="5">
        <v>-1274170.33</v>
      </c>
    </row>
    <row r="18" spans="1:5" x14ac:dyDescent="0.25">
      <c r="A18" s="2">
        <v>44652</v>
      </c>
      <c r="B18" s="1" t="s">
        <v>8</v>
      </c>
      <c r="C18" s="5">
        <v>1884.38</v>
      </c>
      <c r="D18" s="5">
        <v>0</v>
      </c>
      <c r="E18" s="5">
        <v>-1276054.71</v>
      </c>
    </row>
    <row r="19" spans="1:5" x14ac:dyDescent="0.25">
      <c r="A19" s="2">
        <v>44655</v>
      </c>
      <c r="B19" s="1" t="s">
        <v>14</v>
      </c>
      <c r="C19" s="5">
        <v>161640.5</v>
      </c>
      <c r="D19" s="5">
        <v>0</v>
      </c>
      <c r="E19" s="5">
        <v>-1437695.21</v>
      </c>
    </row>
    <row r="20" spans="1:5" x14ac:dyDescent="0.25">
      <c r="A20" s="2">
        <v>44655</v>
      </c>
      <c r="B20" s="1" t="s">
        <v>15</v>
      </c>
      <c r="C20" s="5">
        <v>213000</v>
      </c>
      <c r="D20" s="5">
        <v>0</v>
      </c>
      <c r="E20" s="5">
        <v>-1650695.21</v>
      </c>
    </row>
    <row r="21" spans="1:5" x14ac:dyDescent="0.25">
      <c r="A21" s="2">
        <v>44655</v>
      </c>
      <c r="B21" s="1" t="s">
        <v>16</v>
      </c>
      <c r="C21" s="5">
        <v>262000</v>
      </c>
      <c r="D21" s="5">
        <v>0</v>
      </c>
      <c r="E21" s="5">
        <v>-1912695.21</v>
      </c>
    </row>
    <row r="22" spans="1:5" x14ac:dyDescent="0.25">
      <c r="A22" s="2">
        <v>44655</v>
      </c>
      <c r="B22" s="1" t="s">
        <v>17</v>
      </c>
      <c r="C22" s="5">
        <v>290000</v>
      </c>
      <c r="D22" s="5">
        <v>0</v>
      </c>
      <c r="E22" s="5">
        <v>-2202695.21</v>
      </c>
    </row>
    <row r="23" spans="1:5" x14ac:dyDescent="0.25">
      <c r="A23" s="2">
        <v>44655</v>
      </c>
      <c r="B23" s="1" t="s">
        <v>18</v>
      </c>
      <c r="C23" s="5">
        <v>325000</v>
      </c>
      <c r="D23" s="5">
        <v>0</v>
      </c>
      <c r="E23" s="5">
        <v>-2527695.21</v>
      </c>
    </row>
    <row r="24" spans="1:5" x14ac:dyDescent="0.25">
      <c r="A24" s="2">
        <v>44655</v>
      </c>
      <c r="B24" s="1" t="s">
        <v>19</v>
      </c>
      <c r="C24" s="5">
        <v>0</v>
      </c>
      <c r="D24" s="5">
        <v>37240</v>
      </c>
      <c r="E24" s="5">
        <v>-2490455.21</v>
      </c>
    </row>
    <row r="25" spans="1:5" x14ac:dyDescent="0.25">
      <c r="A25" s="1"/>
      <c r="B25" s="1" t="s">
        <v>20</v>
      </c>
      <c r="C25" s="5"/>
      <c r="D25" s="5"/>
      <c r="E25" s="5"/>
    </row>
    <row r="26" spans="1:5" x14ac:dyDescent="0.25">
      <c r="A26" s="1"/>
      <c r="B26" s="1">
        <v>30687849864</v>
      </c>
      <c r="C26" s="5"/>
      <c r="D26" s="5"/>
      <c r="E26" s="5"/>
    </row>
    <row r="27" spans="1:5" x14ac:dyDescent="0.25">
      <c r="A27" s="1"/>
      <c r="B27" s="1" t="s">
        <v>21</v>
      </c>
      <c r="C27" s="5"/>
      <c r="D27" s="5"/>
      <c r="E27" s="5"/>
    </row>
    <row r="28" spans="1:5" x14ac:dyDescent="0.25">
      <c r="A28" s="1"/>
      <c r="B28" s="1" t="s">
        <v>22</v>
      </c>
      <c r="C28" s="5"/>
      <c r="D28" s="5"/>
      <c r="E28" s="5"/>
    </row>
    <row r="29" spans="1:5" x14ac:dyDescent="0.25">
      <c r="A29" s="2">
        <v>44655</v>
      </c>
      <c r="B29" s="1" t="s">
        <v>23</v>
      </c>
      <c r="C29" s="5">
        <v>456.19</v>
      </c>
      <c r="D29" s="5">
        <v>0</v>
      </c>
      <c r="E29" s="5">
        <v>-2490911.4</v>
      </c>
    </row>
    <row r="30" spans="1:5" x14ac:dyDescent="0.25">
      <c r="A30" s="1"/>
      <c r="B30" s="1" t="s">
        <v>24</v>
      </c>
      <c r="C30" s="5"/>
      <c r="D30" s="5"/>
      <c r="E30" s="5"/>
    </row>
    <row r="31" spans="1:5" x14ac:dyDescent="0.25">
      <c r="A31" s="2">
        <v>44655</v>
      </c>
      <c r="B31" s="1" t="s">
        <v>23</v>
      </c>
      <c r="C31" s="5">
        <v>18.62</v>
      </c>
      <c r="D31" s="5">
        <v>0</v>
      </c>
      <c r="E31" s="5">
        <v>-2490930.02</v>
      </c>
    </row>
    <row r="32" spans="1:5" x14ac:dyDescent="0.25">
      <c r="A32" s="1"/>
      <c r="B32" s="1" t="s">
        <v>25</v>
      </c>
      <c r="C32" s="5"/>
      <c r="D32" s="5"/>
      <c r="E32" s="5"/>
    </row>
    <row r="33" spans="1:5" x14ac:dyDescent="0.25">
      <c r="A33" s="2">
        <v>44655</v>
      </c>
      <c r="B33" s="1" t="s">
        <v>26</v>
      </c>
      <c r="C33" s="5">
        <v>0</v>
      </c>
      <c r="D33" s="5">
        <v>57750</v>
      </c>
      <c r="E33" s="5">
        <v>-2433180.02</v>
      </c>
    </row>
    <row r="34" spans="1:5" x14ac:dyDescent="0.25">
      <c r="A34" s="1"/>
      <c r="B34" s="1" t="s">
        <v>27</v>
      </c>
      <c r="C34" s="5"/>
      <c r="D34" s="5"/>
      <c r="E34" s="5"/>
    </row>
    <row r="35" spans="1:5" x14ac:dyDescent="0.25">
      <c r="A35" s="1"/>
      <c r="B35" s="1">
        <v>30678365277</v>
      </c>
      <c r="C35" s="5"/>
      <c r="D35" s="5"/>
      <c r="E35" s="5"/>
    </row>
    <row r="36" spans="1:5" x14ac:dyDescent="0.25">
      <c r="A36" s="1"/>
      <c r="B36" s="1" t="s">
        <v>28</v>
      </c>
      <c r="C36" s="5"/>
      <c r="D36" s="5"/>
      <c r="E36" s="5"/>
    </row>
    <row r="37" spans="1:5" x14ac:dyDescent="0.25">
      <c r="A37" s="2">
        <v>44655</v>
      </c>
      <c r="B37" s="1" t="s">
        <v>23</v>
      </c>
      <c r="C37" s="5">
        <v>707.44</v>
      </c>
      <c r="D37" s="5">
        <v>0</v>
      </c>
      <c r="E37" s="5">
        <v>-2433887.46</v>
      </c>
    </row>
    <row r="38" spans="1:5" x14ac:dyDescent="0.25">
      <c r="A38" s="1"/>
      <c r="B38" s="1" t="s">
        <v>24</v>
      </c>
      <c r="C38" s="5"/>
      <c r="D38" s="5"/>
      <c r="E38" s="5"/>
    </row>
    <row r="39" spans="1:5" x14ac:dyDescent="0.25">
      <c r="A39" s="2">
        <v>44655</v>
      </c>
      <c r="B39" s="1" t="s">
        <v>23</v>
      </c>
      <c r="C39" s="5">
        <v>28.88</v>
      </c>
      <c r="D39" s="5">
        <v>0</v>
      </c>
      <c r="E39" s="5">
        <v>-2433916.34</v>
      </c>
    </row>
    <row r="40" spans="1:5" x14ac:dyDescent="0.25">
      <c r="A40" s="1"/>
      <c r="B40" s="1" t="s">
        <v>25</v>
      </c>
      <c r="C40" s="5"/>
      <c r="D40" s="5"/>
      <c r="E40" s="5"/>
    </row>
    <row r="41" spans="1:5" x14ac:dyDescent="0.25">
      <c r="A41" s="2">
        <v>44655</v>
      </c>
      <c r="B41" s="1" t="s">
        <v>29</v>
      </c>
      <c r="C41" s="5">
        <v>0</v>
      </c>
      <c r="D41" s="5">
        <v>1000000</v>
      </c>
      <c r="E41" s="5">
        <v>-1433916.34</v>
      </c>
    </row>
    <row r="42" spans="1:5" x14ac:dyDescent="0.25">
      <c r="A42" s="1"/>
      <c r="B42" s="1" t="s">
        <v>30</v>
      </c>
      <c r="C42" s="5"/>
      <c r="D42" s="5"/>
      <c r="E42" s="5"/>
    </row>
    <row r="43" spans="1:5" x14ac:dyDescent="0.25">
      <c r="A43" s="1"/>
      <c r="B43" s="1">
        <v>30712013962</v>
      </c>
      <c r="C43" s="5"/>
      <c r="D43" s="5"/>
      <c r="E43" s="5"/>
    </row>
    <row r="44" spans="1:5" x14ac:dyDescent="0.25">
      <c r="A44" s="1"/>
      <c r="B44" s="1" t="s">
        <v>31</v>
      </c>
      <c r="C44" s="5"/>
      <c r="D44" s="5"/>
      <c r="E44" s="5"/>
    </row>
    <row r="45" spans="1:5" x14ac:dyDescent="0.25">
      <c r="A45" s="2">
        <v>44655</v>
      </c>
      <c r="B45" s="1" t="s">
        <v>8</v>
      </c>
      <c r="C45" s="5">
        <v>7517.11</v>
      </c>
      <c r="D45" s="5">
        <v>0</v>
      </c>
      <c r="E45" s="5">
        <v>-1441433.45</v>
      </c>
    </row>
    <row r="46" spans="1:5" x14ac:dyDescent="0.25">
      <c r="A46" s="2">
        <v>44655</v>
      </c>
      <c r="B46" s="1" t="s">
        <v>32</v>
      </c>
      <c r="C46" s="5">
        <v>569.94000000000005</v>
      </c>
      <c r="D46" s="5">
        <v>0</v>
      </c>
      <c r="E46" s="5">
        <v>-1442003.39</v>
      </c>
    </row>
    <row r="47" spans="1:5" x14ac:dyDescent="0.25">
      <c r="A47" s="2">
        <v>44655</v>
      </c>
      <c r="B47" s="1" t="s">
        <v>33</v>
      </c>
      <c r="C47" s="5">
        <v>21</v>
      </c>
      <c r="D47" s="5">
        <v>0</v>
      </c>
      <c r="E47" s="5">
        <v>-1442024.39</v>
      </c>
    </row>
    <row r="48" spans="1:5" x14ac:dyDescent="0.25">
      <c r="A48" s="2">
        <v>44655</v>
      </c>
      <c r="B48" s="1" t="s">
        <v>11</v>
      </c>
      <c r="C48" s="5">
        <v>4.41</v>
      </c>
      <c r="D48" s="5">
        <v>0</v>
      </c>
      <c r="E48" s="5">
        <v>-1442028.8</v>
      </c>
    </row>
    <row r="49" spans="1:5" x14ac:dyDescent="0.25">
      <c r="A49" s="2">
        <v>44655</v>
      </c>
      <c r="B49" s="1" t="s">
        <v>8</v>
      </c>
      <c r="C49" s="5">
        <v>0.15</v>
      </c>
      <c r="D49" s="5">
        <v>0</v>
      </c>
      <c r="E49" s="5">
        <v>-1442028.95</v>
      </c>
    </row>
    <row r="50" spans="1:5" x14ac:dyDescent="0.25">
      <c r="A50" s="2">
        <v>44656</v>
      </c>
      <c r="B50" s="1" t="s">
        <v>34</v>
      </c>
      <c r="C50" s="5">
        <v>11325.6</v>
      </c>
      <c r="D50" s="5">
        <v>0</v>
      </c>
      <c r="E50" s="5">
        <v>-1453354.55</v>
      </c>
    </row>
    <row r="51" spans="1:5" x14ac:dyDescent="0.25">
      <c r="A51" s="2">
        <v>44656</v>
      </c>
      <c r="B51" s="1" t="s">
        <v>35</v>
      </c>
      <c r="C51" s="5">
        <v>37065.660000000003</v>
      </c>
      <c r="D51" s="5">
        <v>0</v>
      </c>
      <c r="E51" s="5">
        <v>-1490420.21</v>
      </c>
    </row>
    <row r="52" spans="1:5" x14ac:dyDescent="0.25">
      <c r="A52" s="2">
        <v>44656</v>
      </c>
      <c r="B52" s="1" t="s">
        <v>36</v>
      </c>
      <c r="C52" s="5">
        <v>113308</v>
      </c>
      <c r="D52" s="5">
        <v>0</v>
      </c>
      <c r="E52" s="5">
        <v>-1603728.21</v>
      </c>
    </row>
    <row r="53" spans="1:5" x14ac:dyDescent="0.25">
      <c r="A53" s="2">
        <v>44656</v>
      </c>
      <c r="B53" s="1" t="s">
        <v>37</v>
      </c>
      <c r="C53" s="5">
        <v>148537.85</v>
      </c>
      <c r="D53" s="5">
        <v>0</v>
      </c>
      <c r="E53" s="5">
        <v>-1752266.06</v>
      </c>
    </row>
    <row r="54" spans="1:5" x14ac:dyDescent="0.25">
      <c r="A54" s="2">
        <v>44656</v>
      </c>
      <c r="B54" s="1" t="s">
        <v>38</v>
      </c>
      <c r="C54" s="5">
        <v>318000</v>
      </c>
      <c r="D54" s="5">
        <v>0</v>
      </c>
      <c r="E54" s="5">
        <v>-2070266.06</v>
      </c>
    </row>
    <row r="55" spans="1:5" x14ac:dyDescent="0.25">
      <c r="A55" s="2">
        <v>44656</v>
      </c>
      <c r="B55" s="1" t="s">
        <v>39</v>
      </c>
      <c r="C55" s="5">
        <v>319615.78000000003</v>
      </c>
      <c r="D55" s="5">
        <v>0</v>
      </c>
      <c r="E55" s="5">
        <v>-2389881.84</v>
      </c>
    </row>
    <row r="56" spans="1:5" x14ac:dyDescent="0.25">
      <c r="A56" s="2">
        <v>44656</v>
      </c>
      <c r="B56" s="1" t="s">
        <v>40</v>
      </c>
      <c r="C56" s="5">
        <v>380000</v>
      </c>
      <c r="D56" s="5">
        <v>0</v>
      </c>
      <c r="E56" s="5">
        <v>-2769881.84</v>
      </c>
    </row>
    <row r="57" spans="1:5" x14ac:dyDescent="0.25">
      <c r="A57" s="2">
        <v>44656</v>
      </c>
      <c r="B57" s="1" t="s">
        <v>41</v>
      </c>
      <c r="C57" s="5">
        <v>650000</v>
      </c>
      <c r="D57" s="5">
        <v>0</v>
      </c>
      <c r="E57" s="5">
        <v>-3419881.84</v>
      </c>
    </row>
    <row r="58" spans="1:5" x14ac:dyDescent="0.25">
      <c r="A58" s="2">
        <v>44656</v>
      </c>
      <c r="B58" s="1" t="s">
        <v>29</v>
      </c>
      <c r="C58" s="5">
        <v>0</v>
      </c>
      <c r="D58" s="5">
        <v>2500000</v>
      </c>
      <c r="E58" s="5">
        <v>-919881.84</v>
      </c>
    </row>
    <row r="59" spans="1:5" x14ac:dyDescent="0.25">
      <c r="A59" s="1"/>
      <c r="B59" s="1" t="s">
        <v>30</v>
      </c>
      <c r="C59" s="5"/>
      <c r="D59" s="5"/>
      <c r="E59" s="5"/>
    </row>
    <row r="60" spans="1:5" x14ac:dyDescent="0.25">
      <c r="A60" s="1"/>
      <c r="B60" s="1">
        <v>30712013962</v>
      </c>
      <c r="C60" s="5"/>
      <c r="D60" s="5"/>
      <c r="E60" s="5"/>
    </row>
    <row r="61" spans="1:5" x14ac:dyDescent="0.25">
      <c r="A61" s="1"/>
      <c r="B61" s="1" t="s">
        <v>31</v>
      </c>
      <c r="C61" s="5"/>
      <c r="D61" s="5"/>
      <c r="E61" s="5"/>
    </row>
    <row r="62" spans="1:5" x14ac:dyDescent="0.25">
      <c r="A62" s="2">
        <v>44656</v>
      </c>
      <c r="B62" s="1" t="s">
        <v>19</v>
      </c>
      <c r="C62" s="5">
        <v>0</v>
      </c>
      <c r="D62" s="5">
        <v>560000</v>
      </c>
      <c r="E62" s="5">
        <v>-359881.84</v>
      </c>
    </row>
    <row r="63" spans="1:5" x14ac:dyDescent="0.25">
      <c r="A63" s="1"/>
      <c r="B63" s="1" t="s">
        <v>42</v>
      </c>
      <c r="C63" s="5"/>
      <c r="D63" s="5"/>
      <c r="E63" s="5"/>
    </row>
    <row r="64" spans="1:5" x14ac:dyDescent="0.25">
      <c r="A64" s="1"/>
      <c r="B64" s="1">
        <v>20214170796</v>
      </c>
      <c r="C64" s="5"/>
      <c r="D64" s="5"/>
      <c r="E64" s="5"/>
    </row>
    <row r="65" spans="1:5" x14ac:dyDescent="0.25">
      <c r="A65" s="1"/>
      <c r="B65" s="1" t="s">
        <v>43</v>
      </c>
      <c r="C65" s="5"/>
      <c r="D65" s="5"/>
      <c r="E65" s="5"/>
    </row>
    <row r="66" spans="1:5" x14ac:dyDescent="0.25">
      <c r="A66" s="1"/>
      <c r="B66" s="1">
        <v>464003546875</v>
      </c>
      <c r="C66" s="5"/>
      <c r="D66" s="5"/>
      <c r="E66" s="5"/>
    </row>
    <row r="67" spans="1:5" x14ac:dyDescent="0.25">
      <c r="A67" s="1"/>
      <c r="B67" s="1">
        <v>4815500008921190</v>
      </c>
      <c r="C67" s="5"/>
      <c r="D67" s="5"/>
      <c r="E67" s="5"/>
    </row>
    <row r="68" spans="1:5" x14ac:dyDescent="0.25">
      <c r="A68" s="1"/>
      <c r="B68" s="1" t="s">
        <v>44</v>
      </c>
      <c r="C68" s="5"/>
      <c r="D68" s="5"/>
      <c r="E68" s="5"/>
    </row>
    <row r="69" spans="1:5" x14ac:dyDescent="0.25">
      <c r="A69" s="2">
        <v>44656</v>
      </c>
      <c r="B69" s="1" t="s">
        <v>23</v>
      </c>
      <c r="C69" s="5">
        <v>6860</v>
      </c>
      <c r="D69" s="5">
        <v>0</v>
      </c>
      <c r="E69" s="5">
        <v>-366741.84</v>
      </c>
    </row>
    <row r="70" spans="1:5" x14ac:dyDescent="0.25">
      <c r="A70" s="1"/>
      <c r="B70" s="1" t="s">
        <v>24</v>
      </c>
      <c r="C70" s="5"/>
      <c r="D70" s="5"/>
      <c r="E70" s="5"/>
    </row>
    <row r="71" spans="1:5" x14ac:dyDescent="0.25">
      <c r="A71" s="2">
        <v>44656</v>
      </c>
      <c r="B71" s="1" t="s">
        <v>23</v>
      </c>
      <c r="C71" s="5">
        <v>280</v>
      </c>
      <c r="D71" s="5">
        <v>0</v>
      </c>
      <c r="E71" s="5">
        <v>-367021.84</v>
      </c>
    </row>
    <row r="72" spans="1:5" x14ac:dyDescent="0.25">
      <c r="A72" s="1"/>
      <c r="B72" s="1" t="s">
        <v>25</v>
      </c>
      <c r="C72" s="5"/>
      <c r="D72" s="5"/>
      <c r="E72" s="5"/>
    </row>
    <row r="73" spans="1:5" x14ac:dyDescent="0.25">
      <c r="A73" s="2">
        <v>44656</v>
      </c>
      <c r="B73" s="1" t="s">
        <v>45</v>
      </c>
      <c r="C73" s="5">
        <v>560000</v>
      </c>
      <c r="D73" s="5">
        <v>0</v>
      </c>
      <c r="E73" s="5">
        <v>-927021.84</v>
      </c>
    </row>
    <row r="74" spans="1:5" x14ac:dyDescent="0.25">
      <c r="A74" s="1"/>
      <c r="B74" s="1" t="s">
        <v>46</v>
      </c>
      <c r="C74" s="5"/>
      <c r="D74" s="5"/>
      <c r="E74" s="5"/>
    </row>
    <row r="75" spans="1:5" x14ac:dyDescent="0.25">
      <c r="A75" s="1"/>
      <c r="B75" s="1">
        <v>30712013962</v>
      </c>
      <c r="C75" s="5"/>
      <c r="D75" s="5"/>
      <c r="E75" s="5"/>
    </row>
    <row r="76" spans="1:5" x14ac:dyDescent="0.25">
      <c r="A76" s="1"/>
      <c r="B76" s="1">
        <v>125452786</v>
      </c>
      <c r="C76" s="5"/>
      <c r="D76" s="5"/>
      <c r="E76" s="5"/>
    </row>
    <row r="77" spans="1:5" x14ac:dyDescent="0.25">
      <c r="A77" s="1"/>
      <c r="B77" s="1" t="s">
        <v>47</v>
      </c>
      <c r="C77" s="5"/>
      <c r="D77" s="5"/>
      <c r="E77" s="5"/>
    </row>
    <row r="78" spans="1:5" x14ac:dyDescent="0.25">
      <c r="A78" s="1"/>
      <c r="B78" s="1" t="s">
        <v>48</v>
      </c>
      <c r="C78" s="5"/>
      <c r="D78" s="5"/>
      <c r="E78" s="5"/>
    </row>
    <row r="79" spans="1:5" x14ac:dyDescent="0.25">
      <c r="A79" s="2">
        <v>44656</v>
      </c>
      <c r="B79" s="1" t="s">
        <v>49</v>
      </c>
      <c r="C79" s="5">
        <v>0</v>
      </c>
      <c r="D79" s="5">
        <v>70000</v>
      </c>
      <c r="E79" s="5">
        <v>-857021.84</v>
      </c>
    </row>
    <row r="80" spans="1:5" x14ac:dyDescent="0.25">
      <c r="A80" s="1"/>
      <c r="B80" s="1" t="s">
        <v>50</v>
      </c>
      <c r="C80" s="5"/>
      <c r="D80" s="5"/>
      <c r="E80" s="5"/>
    </row>
    <row r="81" spans="1:5" x14ac:dyDescent="0.25">
      <c r="A81" s="1"/>
      <c r="B81" s="1">
        <v>30712013962</v>
      </c>
      <c r="C81" s="5"/>
      <c r="D81" s="5"/>
      <c r="E81" s="5"/>
    </row>
    <row r="82" spans="1:5" x14ac:dyDescent="0.25">
      <c r="A82" s="1"/>
      <c r="B82" s="1" t="s">
        <v>43</v>
      </c>
      <c r="C82" s="5"/>
      <c r="D82" s="5"/>
      <c r="E82" s="5"/>
    </row>
    <row r="83" spans="1:5" x14ac:dyDescent="0.25">
      <c r="A83" s="1"/>
      <c r="B83" s="1" t="s">
        <v>44</v>
      </c>
      <c r="C83" s="5"/>
      <c r="D83" s="5"/>
      <c r="E83" s="5"/>
    </row>
    <row r="84" spans="1:5" x14ac:dyDescent="0.25">
      <c r="A84" s="1"/>
      <c r="B84" s="1">
        <v>5046200650963540</v>
      </c>
      <c r="C84" s="5"/>
      <c r="D84" s="5"/>
      <c r="E84" s="5"/>
    </row>
    <row r="85" spans="1:5" x14ac:dyDescent="0.25">
      <c r="A85" s="1"/>
      <c r="B85" s="1">
        <v>200010986000</v>
      </c>
      <c r="C85" s="5"/>
      <c r="D85" s="5"/>
      <c r="E85" s="5"/>
    </row>
    <row r="86" spans="1:5" x14ac:dyDescent="0.25">
      <c r="A86" s="2">
        <v>44656</v>
      </c>
      <c r="B86" s="1" t="s">
        <v>26</v>
      </c>
      <c r="C86" s="5">
        <v>0</v>
      </c>
      <c r="D86" s="5">
        <v>533974.52</v>
      </c>
      <c r="E86" s="5">
        <v>-323047.32</v>
      </c>
    </row>
    <row r="87" spans="1:5" x14ac:dyDescent="0.25">
      <c r="A87" s="1"/>
      <c r="B87" s="1" t="s">
        <v>51</v>
      </c>
      <c r="C87" s="5"/>
      <c r="D87" s="5"/>
      <c r="E87" s="5"/>
    </row>
    <row r="88" spans="1:5" x14ac:dyDescent="0.25">
      <c r="A88" s="1"/>
      <c r="B88" s="1">
        <v>30709590894</v>
      </c>
      <c r="C88" s="5"/>
      <c r="D88" s="5"/>
      <c r="E88" s="5"/>
    </row>
    <row r="89" spans="1:5" x14ac:dyDescent="0.25">
      <c r="A89" s="1"/>
      <c r="B89" s="1" t="s">
        <v>52</v>
      </c>
      <c r="C89" s="5"/>
      <c r="D89" s="5"/>
      <c r="E89" s="5"/>
    </row>
    <row r="90" spans="1:5" x14ac:dyDescent="0.25">
      <c r="A90" s="2">
        <v>44656</v>
      </c>
      <c r="B90" s="1" t="s">
        <v>23</v>
      </c>
      <c r="C90" s="5">
        <v>6541.19</v>
      </c>
      <c r="D90" s="5">
        <v>0</v>
      </c>
      <c r="E90" s="5">
        <v>-329588.51</v>
      </c>
    </row>
    <row r="91" spans="1:5" x14ac:dyDescent="0.25">
      <c r="A91" s="1"/>
      <c r="B91" s="1" t="s">
        <v>24</v>
      </c>
      <c r="C91" s="5"/>
      <c r="D91" s="5"/>
      <c r="E91" s="5"/>
    </row>
    <row r="92" spans="1:5" x14ac:dyDescent="0.25">
      <c r="A92" s="2">
        <v>44656</v>
      </c>
      <c r="B92" s="1" t="s">
        <v>23</v>
      </c>
      <c r="C92" s="5">
        <v>266.99</v>
      </c>
      <c r="D92" s="5">
        <v>0</v>
      </c>
      <c r="E92" s="5">
        <v>-329855.5</v>
      </c>
    </row>
    <row r="93" spans="1:5" x14ac:dyDescent="0.25">
      <c r="A93" s="1"/>
      <c r="B93" s="1" t="s">
        <v>25</v>
      </c>
      <c r="C93" s="5"/>
      <c r="D93" s="5"/>
      <c r="E93" s="5"/>
    </row>
    <row r="94" spans="1:5" x14ac:dyDescent="0.25">
      <c r="A94" s="2">
        <v>44656</v>
      </c>
      <c r="B94" s="1" t="s">
        <v>8</v>
      </c>
      <c r="C94" s="5">
        <v>11950.81</v>
      </c>
      <c r="D94" s="5">
        <v>0</v>
      </c>
      <c r="E94" s="5">
        <v>-341806.31</v>
      </c>
    </row>
    <row r="95" spans="1:5" x14ac:dyDescent="0.25">
      <c r="A95" s="2">
        <v>44656</v>
      </c>
      <c r="B95" s="1" t="s">
        <v>32</v>
      </c>
      <c r="C95" s="5">
        <v>6563.85</v>
      </c>
      <c r="D95" s="5">
        <v>0</v>
      </c>
      <c r="E95" s="5">
        <v>-348370.16</v>
      </c>
    </row>
    <row r="96" spans="1:5" x14ac:dyDescent="0.25">
      <c r="A96" s="2">
        <v>44656</v>
      </c>
      <c r="B96" s="1" t="s">
        <v>53</v>
      </c>
      <c r="C96" s="5">
        <v>0</v>
      </c>
      <c r="D96" s="5">
        <v>13329.36</v>
      </c>
      <c r="E96" s="5">
        <v>-335040.8</v>
      </c>
    </row>
    <row r="97" spans="1:5" x14ac:dyDescent="0.25">
      <c r="A97" s="2">
        <v>44656</v>
      </c>
      <c r="B97" s="1" t="s">
        <v>23</v>
      </c>
      <c r="C97" s="5">
        <v>163.28</v>
      </c>
      <c r="D97" s="5">
        <v>0</v>
      </c>
      <c r="E97" s="5">
        <v>-335204.08</v>
      </c>
    </row>
    <row r="98" spans="1:5" x14ac:dyDescent="0.25">
      <c r="A98" s="1"/>
      <c r="B98" s="1" t="s">
        <v>24</v>
      </c>
      <c r="C98" s="5"/>
      <c r="D98" s="5"/>
      <c r="E98" s="5"/>
    </row>
    <row r="99" spans="1:5" x14ac:dyDescent="0.25">
      <c r="A99" s="2">
        <v>44656</v>
      </c>
      <c r="B99" s="1" t="s">
        <v>23</v>
      </c>
      <c r="C99" s="5">
        <v>6.66</v>
      </c>
      <c r="D99" s="5">
        <v>0</v>
      </c>
      <c r="E99" s="5">
        <v>-335210.74</v>
      </c>
    </row>
    <row r="100" spans="1:5" x14ac:dyDescent="0.25">
      <c r="A100" s="1"/>
      <c r="B100" s="1" t="s">
        <v>25</v>
      </c>
      <c r="C100" s="5"/>
      <c r="D100" s="5"/>
      <c r="E100" s="5"/>
    </row>
    <row r="101" spans="1:5" x14ac:dyDescent="0.25">
      <c r="A101" s="2">
        <v>44656</v>
      </c>
      <c r="B101" s="1" t="s">
        <v>54</v>
      </c>
      <c r="C101" s="5">
        <v>118987.78</v>
      </c>
      <c r="D101" s="5">
        <v>0</v>
      </c>
      <c r="E101" s="5">
        <v>-454198.52</v>
      </c>
    </row>
    <row r="102" spans="1:5" x14ac:dyDescent="0.25">
      <c r="A102" s="1"/>
      <c r="B102" s="1" t="s">
        <v>55</v>
      </c>
      <c r="C102" s="5"/>
      <c r="D102" s="5"/>
      <c r="E102" s="5"/>
    </row>
    <row r="103" spans="1:5" x14ac:dyDescent="0.25">
      <c r="A103" s="2">
        <v>44656</v>
      </c>
      <c r="B103" s="1" t="s">
        <v>8</v>
      </c>
      <c r="C103" s="5">
        <v>714.95</v>
      </c>
      <c r="D103" s="5">
        <v>0</v>
      </c>
      <c r="E103" s="5">
        <v>-454913.47</v>
      </c>
    </row>
    <row r="104" spans="1:5" x14ac:dyDescent="0.25">
      <c r="A104" s="2">
        <v>44656</v>
      </c>
      <c r="B104" s="1" t="s">
        <v>32</v>
      </c>
      <c r="C104" s="5">
        <v>79.98</v>
      </c>
      <c r="D104" s="5">
        <v>0</v>
      </c>
      <c r="E104" s="5">
        <v>-454993.45</v>
      </c>
    </row>
    <row r="105" spans="1:5" x14ac:dyDescent="0.25">
      <c r="A105" s="2">
        <v>44656</v>
      </c>
      <c r="B105" s="1" t="s">
        <v>56</v>
      </c>
      <c r="C105" s="5">
        <v>344811.4</v>
      </c>
      <c r="D105" s="5">
        <v>0</v>
      </c>
      <c r="E105" s="5">
        <v>-799804.85</v>
      </c>
    </row>
    <row r="106" spans="1:5" x14ac:dyDescent="0.25">
      <c r="A106" s="2">
        <v>44656</v>
      </c>
      <c r="B106" s="1" t="s">
        <v>8</v>
      </c>
      <c r="C106" s="5">
        <v>2068.87</v>
      </c>
      <c r="D106" s="5">
        <v>0</v>
      </c>
      <c r="E106" s="5">
        <v>-801873.72</v>
      </c>
    </row>
    <row r="107" spans="1:5" x14ac:dyDescent="0.25">
      <c r="A107" s="2">
        <v>44657</v>
      </c>
      <c r="B107" s="1" t="s">
        <v>57</v>
      </c>
      <c r="C107" s="5">
        <v>11483.16</v>
      </c>
      <c r="D107" s="5">
        <v>0</v>
      </c>
      <c r="E107" s="5">
        <v>-813356.88</v>
      </c>
    </row>
    <row r="108" spans="1:5" x14ac:dyDescent="0.25">
      <c r="A108" s="2">
        <v>44657</v>
      </c>
      <c r="B108" s="1" t="s">
        <v>58</v>
      </c>
      <c r="C108" s="5">
        <v>35986.61</v>
      </c>
      <c r="D108" s="5">
        <v>0</v>
      </c>
      <c r="E108" s="5">
        <v>-849343.49</v>
      </c>
    </row>
    <row r="109" spans="1:5" x14ac:dyDescent="0.25">
      <c r="A109" s="2">
        <v>44657</v>
      </c>
      <c r="B109" s="1" t="s">
        <v>59</v>
      </c>
      <c r="C109" s="5">
        <v>110000</v>
      </c>
      <c r="D109" s="5">
        <v>0</v>
      </c>
      <c r="E109" s="5">
        <v>-959343.49</v>
      </c>
    </row>
    <row r="110" spans="1:5" x14ac:dyDescent="0.25">
      <c r="A110" s="2">
        <v>44657</v>
      </c>
      <c r="B110" s="1" t="s">
        <v>60</v>
      </c>
      <c r="C110" s="5">
        <v>165616.95000000001</v>
      </c>
      <c r="D110" s="5">
        <v>0</v>
      </c>
      <c r="E110" s="5">
        <v>-1124960.44</v>
      </c>
    </row>
    <row r="111" spans="1:5" x14ac:dyDescent="0.25">
      <c r="A111" s="2">
        <v>44657</v>
      </c>
      <c r="B111" s="1" t="s">
        <v>61</v>
      </c>
      <c r="C111" s="5">
        <v>210000</v>
      </c>
      <c r="D111" s="5">
        <v>0</v>
      </c>
      <c r="E111" s="5">
        <v>-1334960.44</v>
      </c>
    </row>
    <row r="112" spans="1:5" x14ac:dyDescent="0.25">
      <c r="A112" s="2">
        <v>44657</v>
      </c>
      <c r="B112" s="1" t="s">
        <v>62</v>
      </c>
      <c r="C112" s="5">
        <v>240000</v>
      </c>
      <c r="D112" s="5">
        <v>0</v>
      </c>
      <c r="E112" s="5">
        <v>-1574960.44</v>
      </c>
    </row>
    <row r="113" spans="1:5" x14ac:dyDescent="0.25">
      <c r="A113" s="2">
        <v>44657</v>
      </c>
      <c r="B113" s="1" t="s">
        <v>63</v>
      </c>
      <c r="C113" s="5">
        <v>285000</v>
      </c>
      <c r="D113" s="5">
        <v>0</v>
      </c>
      <c r="E113" s="5">
        <v>-1859960.44</v>
      </c>
    </row>
    <row r="114" spans="1:5" x14ac:dyDescent="0.25">
      <c r="A114" s="2">
        <v>44657</v>
      </c>
      <c r="B114" s="1" t="s">
        <v>64</v>
      </c>
      <c r="C114" s="5">
        <v>296699.17</v>
      </c>
      <c r="D114" s="5">
        <v>0</v>
      </c>
      <c r="E114" s="5">
        <v>-2156659.61</v>
      </c>
    </row>
    <row r="115" spans="1:5" x14ac:dyDescent="0.25">
      <c r="A115" s="2">
        <v>44657</v>
      </c>
      <c r="B115" s="1" t="s">
        <v>65</v>
      </c>
      <c r="C115" s="5">
        <v>325000</v>
      </c>
      <c r="D115" s="5">
        <v>0</v>
      </c>
      <c r="E115" s="5">
        <v>-2481659.61</v>
      </c>
    </row>
    <row r="116" spans="1:5" x14ac:dyDescent="0.25">
      <c r="A116" s="2">
        <v>44657</v>
      </c>
      <c r="B116" s="1" t="s">
        <v>66</v>
      </c>
      <c r="C116" s="5">
        <v>0</v>
      </c>
      <c r="D116" s="5">
        <v>9953121.1500000004</v>
      </c>
      <c r="E116" s="5">
        <v>7471461.54</v>
      </c>
    </row>
    <row r="117" spans="1:5" x14ac:dyDescent="0.25">
      <c r="A117" s="2">
        <v>44657</v>
      </c>
      <c r="B117" s="1" t="s">
        <v>45</v>
      </c>
      <c r="C117" s="5">
        <v>3540000</v>
      </c>
      <c r="D117" s="5">
        <v>0</v>
      </c>
      <c r="E117" s="5">
        <v>3931461.54</v>
      </c>
    </row>
    <row r="118" spans="1:5" x14ac:dyDescent="0.25">
      <c r="A118" s="1"/>
      <c r="B118" s="1" t="s">
        <v>46</v>
      </c>
      <c r="C118" s="5"/>
      <c r="D118" s="5"/>
      <c r="E118" s="5"/>
    </row>
    <row r="119" spans="1:5" x14ac:dyDescent="0.25">
      <c r="A119" s="1"/>
      <c r="B119" s="1">
        <v>30712013962</v>
      </c>
      <c r="C119" s="5"/>
      <c r="D119" s="5"/>
      <c r="E119" s="5"/>
    </row>
    <row r="120" spans="1:5" x14ac:dyDescent="0.25">
      <c r="A120" s="1"/>
      <c r="B120" s="1">
        <v>125539823</v>
      </c>
      <c r="C120" s="5"/>
      <c r="D120" s="5"/>
      <c r="E120" s="5"/>
    </row>
    <row r="121" spans="1:5" x14ac:dyDescent="0.25">
      <c r="A121" s="1"/>
      <c r="B121" s="1" t="s">
        <v>48</v>
      </c>
      <c r="C121" s="5"/>
      <c r="D121" s="5"/>
      <c r="E121" s="5"/>
    </row>
    <row r="122" spans="1:5" x14ac:dyDescent="0.25">
      <c r="A122" s="1"/>
      <c r="B122" s="1" t="s">
        <v>47</v>
      </c>
      <c r="C122" s="5"/>
      <c r="D122" s="5"/>
      <c r="E122" s="5"/>
    </row>
    <row r="123" spans="1:5" x14ac:dyDescent="0.25">
      <c r="A123" s="2">
        <v>44657</v>
      </c>
      <c r="B123" s="1" t="s">
        <v>67</v>
      </c>
      <c r="C123" s="5">
        <v>250</v>
      </c>
      <c r="D123" s="5">
        <v>0</v>
      </c>
      <c r="E123" s="5">
        <v>3931211.54</v>
      </c>
    </row>
    <row r="124" spans="1:5" x14ac:dyDescent="0.25">
      <c r="A124" s="2">
        <v>44657</v>
      </c>
      <c r="B124" s="1" t="s">
        <v>11</v>
      </c>
      <c r="C124" s="5">
        <v>52.5</v>
      </c>
      <c r="D124" s="5">
        <v>0</v>
      </c>
      <c r="E124" s="5">
        <v>3931159.04</v>
      </c>
    </row>
    <row r="125" spans="1:5" x14ac:dyDescent="0.25">
      <c r="A125" s="2">
        <v>44657</v>
      </c>
      <c r="B125" s="1" t="s">
        <v>45</v>
      </c>
      <c r="C125" s="5">
        <v>2000000</v>
      </c>
      <c r="D125" s="5">
        <v>0</v>
      </c>
      <c r="E125" s="5">
        <v>1931159.04</v>
      </c>
    </row>
    <row r="126" spans="1:5" x14ac:dyDescent="0.25">
      <c r="A126" s="1"/>
      <c r="B126" s="1" t="s">
        <v>46</v>
      </c>
      <c r="C126" s="5"/>
      <c r="D126" s="5"/>
      <c r="E126" s="5"/>
    </row>
    <row r="127" spans="1:5" x14ac:dyDescent="0.25">
      <c r="A127" s="1"/>
      <c r="B127" s="1">
        <v>30712013962</v>
      </c>
      <c r="C127" s="5"/>
      <c r="D127" s="5"/>
      <c r="E127" s="5"/>
    </row>
    <row r="128" spans="1:5" x14ac:dyDescent="0.25">
      <c r="A128" s="1"/>
      <c r="B128" s="1">
        <v>125541693</v>
      </c>
      <c r="C128" s="5"/>
      <c r="D128" s="5"/>
      <c r="E128" s="5"/>
    </row>
    <row r="129" spans="1:5" x14ac:dyDescent="0.25">
      <c r="A129" s="1"/>
      <c r="B129" s="1" t="s">
        <v>47</v>
      </c>
      <c r="C129" s="5"/>
      <c r="D129" s="5"/>
      <c r="E129" s="5"/>
    </row>
    <row r="130" spans="1:5" x14ac:dyDescent="0.25">
      <c r="A130" s="1"/>
      <c r="B130" s="1" t="s">
        <v>48</v>
      </c>
      <c r="C130" s="5"/>
      <c r="D130" s="5"/>
      <c r="E130" s="5"/>
    </row>
    <row r="131" spans="1:5" x14ac:dyDescent="0.25">
      <c r="A131" s="2">
        <v>44657</v>
      </c>
      <c r="B131" s="1" t="s">
        <v>67</v>
      </c>
      <c r="C131" s="5">
        <v>250</v>
      </c>
      <c r="D131" s="5">
        <v>0</v>
      </c>
      <c r="E131" s="5">
        <v>1930909.04</v>
      </c>
    </row>
    <row r="132" spans="1:5" x14ac:dyDescent="0.25">
      <c r="A132" s="2">
        <v>44657</v>
      </c>
      <c r="B132" s="1" t="s">
        <v>11</v>
      </c>
      <c r="C132" s="5">
        <v>52.5</v>
      </c>
      <c r="D132" s="5">
        <v>0</v>
      </c>
      <c r="E132" s="5">
        <v>1930856.54</v>
      </c>
    </row>
    <row r="133" spans="1:5" x14ac:dyDescent="0.25">
      <c r="A133" s="2">
        <v>44657</v>
      </c>
      <c r="B133" s="1" t="s">
        <v>29</v>
      </c>
      <c r="C133" s="5">
        <v>0</v>
      </c>
      <c r="D133" s="5">
        <v>1100000</v>
      </c>
      <c r="E133" s="5">
        <v>3030856.54</v>
      </c>
    </row>
    <row r="134" spans="1:5" x14ac:dyDescent="0.25">
      <c r="A134" s="1"/>
      <c r="B134" s="1" t="s">
        <v>30</v>
      </c>
      <c r="C134" s="5"/>
      <c r="D134" s="5"/>
      <c r="E134" s="5"/>
    </row>
    <row r="135" spans="1:5" x14ac:dyDescent="0.25">
      <c r="A135" s="1"/>
      <c r="B135" s="1">
        <v>30712013962</v>
      </c>
      <c r="C135" s="5"/>
      <c r="D135" s="5"/>
      <c r="E135" s="5"/>
    </row>
    <row r="136" spans="1:5" x14ac:dyDescent="0.25">
      <c r="A136" s="1"/>
      <c r="B136" s="1" t="s">
        <v>31</v>
      </c>
      <c r="C136" s="5"/>
      <c r="D136" s="5"/>
      <c r="E136" s="5"/>
    </row>
    <row r="137" spans="1:5" x14ac:dyDescent="0.25">
      <c r="A137" s="2">
        <v>44657</v>
      </c>
      <c r="B137" s="1" t="s">
        <v>68</v>
      </c>
      <c r="C137" s="5">
        <v>3659176</v>
      </c>
      <c r="D137" s="5">
        <v>0</v>
      </c>
      <c r="E137" s="5">
        <v>-628319.46</v>
      </c>
    </row>
    <row r="138" spans="1:5" x14ac:dyDescent="0.25">
      <c r="A138" s="1"/>
      <c r="B138" s="1" t="s">
        <v>69</v>
      </c>
      <c r="C138" s="5"/>
      <c r="D138" s="5"/>
      <c r="E138" s="5"/>
    </row>
    <row r="139" spans="1:5" x14ac:dyDescent="0.25">
      <c r="A139" s="2">
        <v>44657</v>
      </c>
      <c r="B139" s="1" t="s">
        <v>6</v>
      </c>
      <c r="C139" s="5">
        <v>101856</v>
      </c>
      <c r="D139" s="5">
        <v>0</v>
      </c>
      <c r="E139" s="5">
        <v>-730175.46</v>
      </c>
    </row>
    <row r="140" spans="1:5" x14ac:dyDescent="0.25">
      <c r="A140" s="1"/>
      <c r="B140" s="1">
        <v>125574124</v>
      </c>
      <c r="C140" s="5"/>
      <c r="D140" s="5"/>
      <c r="E140" s="5"/>
    </row>
    <row r="141" spans="1:5" x14ac:dyDescent="0.25">
      <c r="A141" s="1"/>
      <c r="B141" s="1" t="s">
        <v>69</v>
      </c>
      <c r="C141" s="5"/>
      <c r="D141" s="5"/>
      <c r="E141" s="5"/>
    </row>
    <row r="142" spans="1:5" x14ac:dyDescent="0.25">
      <c r="A142" s="2">
        <v>44657</v>
      </c>
      <c r="B142" s="1" t="s">
        <v>6</v>
      </c>
      <c r="C142" s="5">
        <v>79929</v>
      </c>
      <c r="D142" s="5">
        <v>0</v>
      </c>
      <c r="E142" s="5">
        <v>-810104.46</v>
      </c>
    </row>
    <row r="143" spans="1:5" x14ac:dyDescent="0.25">
      <c r="A143" s="1"/>
      <c r="B143" s="1">
        <v>125575598</v>
      </c>
      <c r="C143" s="5"/>
      <c r="D143" s="5"/>
      <c r="E143" s="5"/>
    </row>
    <row r="144" spans="1:5" x14ac:dyDescent="0.25">
      <c r="A144" s="1"/>
      <c r="B144" s="1" t="s">
        <v>69</v>
      </c>
      <c r="C144" s="5"/>
      <c r="D144" s="5"/>
      <c r="E144" s="5"/>
    </row>
    <row r="145" spans="1:5" x14ac:dyDescent="0.25">
      <c r="A145" s="2">
        <v>44657</v>
      </c>
      <c r="B145" s="1" t="s">
        <v>6</v>
      </c>
      <c r="C145" s="5">
        <v>156692</v>
      </c>
      <c r="D145" s="5">
        <v>0</v>
      </c>
      <c r="E145" s="5">
        <v>-966796.46</v>
      </c>
    </row>
    <row r="146" spans="1:5" x14ac:dyDescent="0.25">
      <c r="A146" s="1"/>
      <c r="B146" s="1">
        <v>125576345</v>
      </c>
      <c r="C146" s="5"/>
      <c r="D146" s="5"/>
      <c r="E146" s="5"/>
    </row>
    <row r="147" spans="1:5" x14ac:dyDescent="0.25">
      <c r="A147" s="1"/>
      <c r="B147" s="1" t="s">
        <v>69</v>
      </c>
      <c r="C147" s="5"/>
      <c r="D147" s="5"/>
      <c r="E147" s="5"/>
    </row>
    <row r="148" spans="1:5" x14ac:dyDescent="0.25">
      <c r="A148" s="2">
        <v>44657</v>
      </c>
      <c r="B148" s="1" t="s">
        <v>70</v>
      </c>
      <c r="C148" s="5">
        <v>0</v>
      </c>
      <c r="D148" s="5">
        <v>5205746</v>
      </c>
      <c r="E148" s="5">
        <v>4238949.54</v>
      </c>
    </row>
    <row r="149" spans="1:5" x14ac:dyDescent="0.25">
      <c r="A149" s="2">
        <v>44657</v>
      </c>
      <c r="B149" s="1" t="s">
        <v>6</v>
      </c>
      <c r="C149" s="5">
        <v>220000</v>
      </c>
      <c r="D149" s="5">
        <v>0</v>
      </c>
      <c r="E149" s="5">
        <v>4018949.54</v>
      </c>
    </row>
    <row r="150" spans="1:5" x14ac:dyDescent="0.25">
      <c r="A150" s="1"/>
      <c r="B150" s="1">
        <v>125584975</v>
      </c>
      <c r="C150" s="5"/>
      <c r="D150" s="5"/>
      <c r="E150" s="5"/>
    </row>
    <row r="151" spans="1:5" x14ac:dyDescent="0.25">
      <c r="A151" s="1"/>
      <c r="B151" s="1" t="s">
        <v>69</v>
      </c>
      <c r="C151" s="5"/>
      <c r="D151" s="5"/>
      <c r="E151" s="5"/>
    </row>
    <row r="152" spans="1:5" x14ac:dyDescent="0.25">
      <c r="A152" s="2">
        <v>44657</v>
      </c>
      <c r="B152" s="1" t="s">
        <v>45</v>
      </c>
      <c r="C152" s="5">
        <v>1300000</v>
      </c>
      <c r="D152" s="5">
        <v>0</v>
      </c>
      <c r="E152" s="5">
        <v>2718949.54</v>
      </c>
    </row>
    <row r="153" spans="1:5" x14ac:dyDescent="0.25">
      <c r="A153" s="1"/>
      <c r="B153" s="1" t="s">
        <v>30</v>
      </c>
      <c r="C153" s="5"/>
      <c r="D153" s="5"/>
      <c r="E153" s="5"/>
    </row>
    <row r="154" spans="1:5" x14ac:dyDescent="0.25">
      <c r="A154" s="1"/>
      <c r="B154" s="1">
        <v>30712013962</v>
      </c>
      <c r="C154" s="5"/>
      <c r="D154" s="5"/>
      <c r="E154" s="5"/>
    </row>
    <row r="155" spans="1:5" x14ac:dyDescent="0.25">
      <c r="A155" s="1"/>
      <c r="B155" s="1">
        <v>125585608</v>
      </c>
      <c r="C155" s="5"/>
      <c r="D155" s="5"/>
      <c r="E155" s="5"/>
    </row>
    <row r="156" spans="1:5" x14ac:dyDescent="0.25">
      <c r="A156" s="1"/>
      <c r="B156" s="1" t="s">
        <v>71</v>
      </c>
      <c r="C156" s="5"/>
      <c r="D156" s="5"/>
      <c r="E156" s="5"/>
    </row>
    <row r="157" spans="1:5" x14ac:dyDescent="0.25">
      <c r="A157" s="1"/>
      <c r="B157" s="1" t="s">
        <v>48</v>
      </c>
      <c r="C157" s="5"/>
      <c r="D157" s="5"/>
      <c r="E157" s="5"/>
    </row>
    <row r="158" spans="1:5" x14ac:dyDescent="0.25">
      <c r="A158" s="2">
        <v>44657</v>
      </c>
      <c r="B158" s="1" t="s">
        <v>67</v>
      </c>
      <c r="C158" s="5">
        <v>250</v>
      </c>
      <c r="D158" s="5">
        <v>0</v>
      </c>
      <c r="E158" s="5">
        <v>2718699.54</v>
      </c>
    </row>
    <row r="159" spans="1:5" x14ac:dyDescent="0.25">
      <c r="A159" s="2">
        <v>44657</v>
      </c>
      <c r="B159" s="1" t="s">
        <v>11</v>
      </c>
      <c r="C159" s="5">
        <v>52.5</v>
      </c>
      <c r="D159" s="5">
        <v>0</v>
      </c>
      <c r="E159" s="5">
        <v>2718647.04</v>
      </c>
    </row>
    <row r="160" spans="1:5" x14ac:dyDescent="0.25">
      <c r="A160" s="2">
        <v>44657</v>
      </c>
      <c r="B160" s="1" t="s">
        <v>45</v>
      </c>
      <c r="C160" s="5">
        <v>3700000</v>
      </c>
      <c r="D160" s="5">
        <v>0</v>
      </c>
      <c r="E160" s="5">
        <v>-981352.95999999996</v>
      </c>
    </row>
    <row r="161" spans="1:5" x14ac:dyDescent="0.25">
      <c r="A161" s="1"/>
      <c r="B161" s="1" t="s">
        <v>30</v>
      </c>
      <c r="C161" s="5"/>
      <c r="D161" s="5"/>
      <c r="E161" s="5"/>
    </row>
    <row r="162" spans="1:5" x14ac:dyDescent="0.25">
      <c r="A162" s="1"/>
      <c r="B162" s="1">
        <v>30712013962</v>
      </c>
      <c r="C162" s="5"/>
      <c r="D162" s="5"/>
      <c r="E162" s="5"/>
    </row>
    <row r="163" spans="1:5" x14ac:dyDescent="0.25">
      <c r="A163" s="1"/>
      <c r="B163" s="1">
        <v>125591922</v>
      </c>
      <c r="C163" s="5"/>
      <c r="D163" s="5"/>
      <c r="E163" s="5"/>
    </row>
    <row r="164" spans="1:5" x14ac:dyDescent="0.25">
      <c r="A164" s="1"/>
      <c r="B164" s="1" t="s">
        <v>31</v>
      </c>
      <c r="C164" s="5"/>
      <c r="D164" s="5"/>
      <c r="E164" s="5"/>
    </row>
    <row r="165" spans="1:5" x14ac:dyDescent="0.25">
      <c r="A165" s="1"/>
      <c r="B165" s="1" t="s">
        <v>48</v>
      </c>
      <c r="C165" s="5"/>
      <c r="D165" s="5"/>
      <c r="E165" s="5"/>
    </row>
    <row r="166" spans="1:5" x14ac:dyDescent="0.25">
      <c r="A166" s="2">
        <v>44657</v>
      </c>
      <c r="B166" s="1" t="s">
        <v>67</v>
      </c>
      <c r="C166" s="5">
        <v>250</v>
      </c>
      <c r="D166" s="5">
        <v>0</v>
      </c>
      <c r="E166" s="5">
        <v>-981602.96</v>
      </c>
    </row>
    <row r="167" spans="1:5" x14ac:dyDescent="0.25">
      <c r="A167" s="2">
        <v>44657</v>
      </c>
      <c r="B167" s="1" t="s">
        <v>11</v>
      </c>
      <c r="C167" s="5">
        <v>52.5</v>
      </c>
      <c r="D167" s="5">
        <v>0</v>
      </c>
      <c r="E167" s="5">
        <v>-981655.46</v>
      </c>
    </row>
    <row r="168" spans="1:5" x14ac:dyDescent="0.25">
      <c r="A168" s="2">
        <v>44657</v>
      </c>
      <c r="B168" s="1" t="s">
        <v>8</v>
      </c>
      <c r="C168" s="5">
        <v>35391.89</v>
      </c>
      <c r="D168" s="5">
        <v>0</v>
      </c>
      <c r="E168" s="5">
        <v>-1017047.35</v>
      </c>
    </row>
    <row r="169" spans="1:5" x14ac:dyDescent="0.25">
      <c r="A169" s="2">
        <v>44657</v>
      </c>
      <c r="B169" s="1" t="s">
        <v>72</v>
      </c>
      <c r="C169" s="5">
        <v>0</v>
      </c>
      <c r="D169" s="5">
        <v>36336.300000000003</v>
      </c>
      <c r="E169" s="5">
        <v>-980711.05</v>
      </c>
    </row>
    <row r="170" spans="1:5" x14ac:dyDescent="0.25">
      <c r="A170" s="2">
        <v>44657</v>
      </c>
      <c r="B170" s="1" t="s">
        <v>23</v>
      </c>
      <c r="C170" s="5">
        <v>445.12</v>
      </c>
      <c r="D170" s="5">
        <v>0</v>
      </c>
      <c r="E170" s="5">
        <v>-981156.17</v>
      </c>
    </row>
    <row r="171" spans="1:5" x14ac:dyDescent="0.25">
      <c r="A171" s="1"/>
      <c r="B171" s="1" t="s">
        <v>24</v>
      </c>
      <c r="C171" s="5"/>
      <c r="D171" s="5"/>
      <c r="E171" s="5"/>
    </row>
    <row r="172" spans="1:5" x14ac:dyDescent="0.25">
      <c r="A172" s="2">
        <v>44657</v>
      </c>
      <c r="B172" s="1" t="s">
        <v>23</v>
      </c>
      <c r="C172" s="5">
        <v>18.170000000000002</v>
      </c>
      <c r="D172" s="5">
        <v>0</v>
      </c>
      <c r="E172" s="5">
        <v>-981174.34</v>
      </c>
    </row>
    <row r="173" spans="1:5" x14ac:dyDescent="0.25">
      <c r="A173" s="1"/>
      <c r="B173" s="1" t="s">
        <v>25</v>
      </c>
      <c r="C173" s="5"/>
      <c r="D173" s="5"/>
      <c r="E173" s="5"/>
    </row>
    <row r="174" spans="1:5" x14ac:dyDescent="0.25">
      <c r="A174" s="2">
        <v>44657</v>
      </c>
      <c r="B174" s="1" t="s">
        <v>8</v>
      </c>
      <c r="C174" s="5">
        <v>2.78</v>
      </c>
      <c r="D174" s="5">
        <v>0</v>
      </c>
      <c r="E174" s="5">
        <v>-981177.12</v>
      </c>
    </row>
    <row r="175" spans="1:5" x14ac:dyDescent="0.25">
      <c r="A175" s="2">
        <v>44657</v>
      </c>
      <c r="B175" s="1" t="s">
        <v>32</v>
      </c>
      <c r="C175" s="5">
        <v>218.02</v>
      </c>
      <c r="D175" s="5">
        <v>0</v>
      </c>
      <c r="E175" s="5">
        <v>-981395.14</v>
      </c>
    </row>
    <row r="176" spans="1:5" x14ac:dyDescent="0.25">
      <c r="A176" s="2">
        <v>44658</v>
      </c>
      <c r="B176" s="1" t="s">
        <v>73</v>
      </c>
      <c r="C176" s="5">
        <v>23443.07</v>
      </c>
      <c r="D176" s="5">
        <v>0</v>
      </c>
      <c r="E176" s="5">
        <v>-1004838.21</v>
      </c>
    </row>
    <row r="177" spans="1:5" x14ac:dyDescent="0.25">
      <c r="A177" s="2">
        <v>44658</v>
      </c>
      <c r="B177" s="1" t="s">
        <v>74</v>
      </c>
      <c r="C177" s="5">
        <v>43249.99</v>
      </c>
      <c r="D177" s="5">
        <v>0</v>
      </c>
      <c r="E177" s="5">
        <v>-1048088.2</v>
      </c>
    </row>
    <row r="178" spans="1:5" x14ac:dyDescent="0.25">
      <c r="A178" s="2">
        <v>44658</v>
      </c>
      <c r="B178" s="1" t="s">
        <v>75</v>
      </c>
      <c r="C178" s="5">
        <v>50000</v>
      </c>
      <c r="D178" s="5">
        <v>0</v>
      </c>
      <c r="E178" s="5">
        <v>-1098088.2</v>
      </c>
    </row>
    <row r="179" spans="1:5" x14ac:dyDescent="0.25">
      <c r="A179" s="2">
        <v>44658</v>
      </c>
      <c r="B179" s="1" t="s">
        <v>76</v>
      </c>
      <c r="C179" s="5">
        <v>86839.06</v>
      </c>
      <c r="D179" s="5">
        <v>0</v>
      </c>
      <c r="E179" s="5">
        <v>-1184927.26</v>
      </c>
    </row>
    <row r="180" spans="1:5" x14ac:dyDescent="0.25">
      <c r="A180" s="2">
        <v>44658</v>
      </c>
      <c r="B180" s="1" t="s">
        <v>77</v>
      </c>
      <c r="C180" s="5">
        <v>95178.6</v>
      </c>
      <c r="D180" s="5">
        <v>0</v>
      </c>
      <c r="E180" s="5">
        <v>-1280105.8600000001</v>
      </c>
    </row>
    <row r="181" spans="1:5" x14ac:dyDescent="0.25">
      <c r="A181" s="2">
        <v>44658</v>
      </c>
      <c r="B181" s="1" t="s">
        <v>78</v>
      </c>
      <c r="C181" s="5">
        <v>100000</v>
      </c>
      <c r="D181" s="5">
        <v>0</v>
      </c>
      <c r="E181" s="5">
        <v>-1380105.86</v>
      </c>
    </row>
    <row r="182" spans="1:5" x14ac:dyDescent="0.25">
      <c r="A182" s="2">
        <v>44658</v>
      </c>
      <c r="B182" s="1" t="s">
        <v>79</v>
      </c>
      <c r="C182" s="5">
        <v>139768.98000000001</v>
      </c>
      <c r="D182" s="5">
        <v>0</v>
      </c>
      <c r="E182" s="5">
        <v>-1519874.84</v>
      </c>
    </row>
    <row r="183" spans="1:5" x14ac:dyDescent="0.25">
      <c r="A183" s="2">
        <v>44658</v>
      </c>
      <c r="B183" s="1" t="s">
        <v>80</v>
      </c>
      <c r="C183" s="5">
        <v>144000</v>
      </c>
      <c r="D183" s="5">
        <v>0</v>
      </c>
      <c r="E183" s="5">
        <v>-1663874.84</v>
      </c>
    </row>
    <row r="184" spans="1:5" x14ac:dyDescent="0.25">
      <c r="A184" s="2">
        <v>44658</v>
      </c>
      <c r="B184" s="1" t="s">
        <v>81</v>
      </c>
      <c r="C184" s="5">
        <v>213000</v>
      </c>
      <c r="D184" s="5">
        <v>0</v>
      </c>
      <c r="E184" s="5">
        <v>-1876874.84</v>
      </c>
    </row>
    <row r="185" spans="1:5" x14ac:dyDescent="0.25">
      <c r="A185" s="2">
        <v>44658</v>
      </c>
      <c r="B185" s="1" t="s">
        <v>82</v>
      </c>
      <c r="C185" s="5">
        <v>250000</v>
      </c>
      <c r="D185" s="5">
        <v>0</v>
      </c>
      <c r="E185" s="5">
        <v>-2126874.84</v>
      </c>
    </row>
    <row r="186" spans="1:5" x14ac:dyDescent="0.25">
      <c r="A186" s="2">
        <v>44658</v>
      </c>
      <c r="B186" s="1" t="s">
        <v>83</v>
      </c>
      <c r="C186" s="5">
        <v>270000</v>
      </c>
      <c r="D186" s="5">
        <v>0</v>
      </c>
      <c r="E186" s="5">
        <v>-2396874.84</v>
      </c>
    </row>
    <row r="187" spans="1:5" x14ac:dyDescent="0.25">
      <c r="A187" s="2">
        <v>44658</v>
      </c>
      <c r="B187" s="1" t="s">
        <v>84</v>
      </c>
      <c r="C187" s="5">
        <v>300000</v>
      </c>
      <c r="D187" s="5">
        <v>0</v>
      </c>
      <c r="E187" s="5">
        <v>-2696874.84</v>
      </c>
    </row>
    <row r="188" spans="1:5" x14ac:dyDescent="0.25">
      <c r="A188" s="2">
        <v>44658</v>
      </c>
      <c r="B188" s="1" t="s">
        <v>85</v>
      </c>
      <c r="C188" s="5">
        <v>650000</v>
      </c>
      <c r="D188" s="5">
        <v>0</v>
      </c>
      <c r="E188" s="5">
        <v>-3346874.84</v>
      </c>
    </row>
    <row r="189" spans="1:5" x14ac:dyDescent="0.25">
      <c r="A189" s="2">
        <v>44658</v>
      </c>
      <c r="B189" s="1" t="s">
        <v>29</v>
      </c>
      <c r="C189" s="5">
        <v>0</v>
      </c>
      <c r="D189" s="5">
        <v>2500000</v>
      </c>
      <c r="E189" s="5">
        <v>-846874.84</v>
      </c>
    </row>
    <row r="190" spans="1:5" x14ac:dyDescent="0.25">
      <c r="A190" s="1"/>
      <c r="B190" s="1" t="s">
        <v>30</v>
      </c>
      <c r="C190" s="5"/>
      <c r="D190" s="5"/>
      <c r="E190" s="5"/>
    </row>
    <row r="191" spans="1:5" x14ac:dyDescent="0.25">
      <c r="A191" s="1"/>
      <c r="B191" s="1">
        <v>30712013962</v>
      </c>
      <c r="C191" s="5"/>
      <c r="D191" s="5"/>
      <c r="E191" s="5"/>
    </row>
    <row r="192" spans="1:5" x14ac:dyDescent="0.25">
      <c r="A192" s="1"/>
      <c r="B192" s="1" t="s">
        <v>31</v>
      </c>
      <c r="C192" s="5"/>
      <c r="D192" s="5"/>
      <c r="E192" s="5"/>
    </row>
    <row r="193" spans="1:5" x14ac:dyDescent="0.25">
      <c r="A193" s="2">
        <v>44658</v>
      </c>
      <c r="B193" s="1" t="s">
        <v>70</v>
      </c>
      <c r="C193" s="5">
        <v>0</v>
      </c>
      <c r="D193" s="5">
        <v>636156.19999999995</v>
      </c>
      <c r="E193" s="5">
        <v>-210718.64</v>
      </c>
    </row>
    <row r="194" spans="1:5" x14ac:dyDescent="0.25">
      <c r="A194" s="2">
        <v>44658</v>
      </c>
      <c r="B194" s="1" t="s">
        <v>45</v>
      </c>
      <c r="C194" s="5">
        <v>100000</v>
      </c>
      <c r="D194" s="5">
        <v>0</v>
      </c>
      <c r="E194" s="5">
        <v>-310718.64</v>
      </c>
    </row>
    <row r="195" spans="1:5" x14ac:dyDescent="0.25">
      <c r="A195" s="1"/>
      <c r="B195" s="1" t="s">
        <v>46</v>
      </c>
      <c r="C195" s="5"/>
      <c r="D195" s="5"/>
      <c r="E195" s="5"/>
    </row>
    <row r="196" spans="1:5" x14ac:dyDescent="0.25">
      <c r="A196" s="1"/>
      <c r="B196" s="1">
        <v>30712013962</v>
      </c>
      <c r="C196" s="5"/>
      <c r="D196" s="5"/>
      <c r="E196" s="5"/>
    </row>
    <row r="197" spans="1:5" x14ac:dyDescent="0.25">
      <c r="A197" s="1"/>
      <c r="B197" s="1">
        <v>125678702</v>
      </c>
      <c r="C197" s="5"/>
      <c r="D197" s="5"/>
      <c r="E197" s="5"/>
    </row>
    <row r="198" spans="1:5" x14ac:dyDescent="0.25">
      <c r="A198" s="1"/>
      <c r="B198" s="1" t="s">
        <v>47</v>
      </c>
      <c r="C198" s="5"/>
      <c r="D198" s="5"/>
      <c r="E198" s="5"/>
    </row>
    <row r="199" spans="1:5" x14ac:dyDescent="0.25">
      <c r="A199" s="1"/>
      <c r="B199" s="1" t="s">
        <v>48</v>
      </c>
      <c r="C199" s="5"/>
      <c r="D199" s="5"/>
      <c r="E199" s="5"/>
    </row>
    <row r="200" spans="1:5" x14ac:dyDescent="0.25">
      <c r="A200" s="2">
        <v>44658</v>
      </c>
      <c r="B200" s="1" t="s">
        <v>86</v>
      </c>
      <c r="C200" s="5">
        <v>58000</v>
      </c>
      <c r="D200" s="5">
        <v>0</v>
      </c>
      <c r="E200" s="5">
        <v>-368718.64</v>
      </c>
    </row>
    <row r="201" spans="1:5" x14ac:dyDescent="0.25">
      <c r="A201" s="1"/>
      <c r="B201" s="1" t="s">
        <v>87</v>
      </c>
      <c r="C201" s="5"/>
      <c r="D201" s="5"/>
      <c r="E201" s="5"/>
    </row>
    <row r="202" spans="1:5" x14ac:dyDescent="0.25">
      <c r="A202" s="1"/>
      <c r="B202" s="1">
        <v>27214337369</v>
      </c>
      <c r="C202" s="5"/>
      <c r="D202" s="5"/>
      <c r="E202" s="5"/>
    </row>
    <row r="203" spans="1:5" x14ac:dyDescent="0.25">
      <c r="A203" s="1"/>
      <c r="B203" s="1">
        <v>125697533</v>
      </c>
      <c r="C203" s="5"/>
      <c r="D203" s="5"/>
      <c r="E203" s="5"/>
    </row>
    <row r="204" spans="1:5" x14ac:dyDescent="0.25">
      <c r="A204" s="1"/>
      <c r="B204" s="1" t="s">
        <v>88</v>
      </c>
      <c r="C204" s="5"/>
      <c r="D204" s="5"/>
      <c r="E204" s="5"/>
    </row>
    <row r="205" spans="1:5" x14ac:dyDescent="0.25">
      <c r="A205" s="1"/>
      <c r="B205" s="1" t="s">
        <v>89</v>
      </c>
      <c r="C205" s="5"/>
      <c r="D205" s="5"/>
      <c r="E205" s="5"/>
    </row>
    <row r="206" spans="1:5" x14ac:dyDescent="0.25">
      <c r="A206" s="2">
        <v>44658</v>
      </c>
      <c r="B206" s="1" t="s">
        <v>90</v>
      </c>
      <c r="C206" s="5">
        <v>100000</v>
      </c>
      <c r="D206" s="5">
        <v>0</v>
      </c>
      <c r="E206" s="5">
        <v>-468718.64</v>
      </c>
    </row>
    <row r="207" spans="1:5" x14ac:dyDescent="0.25">
      <c r="A207" s="1"/>
      <c r="B207" s="1" t="s">
        <v>91</v>
      </c>
      <c r="C207" s="5"/>
      <c r="D207" s="5"/>
      <c r="E207" s="5"/>
    </row>
    <row r="208" spans="1:5" x14ac:dyDescent="0.25">
      <c r="A208" s="1"/>
      <c r="B208" s="1">
        <v>20181935724</v>
      </c>
      <c r="C208" s="5"/>
      <c r="D208" s="5"/>
      <c r="E208" s="5"/>
    </row>
    <row r="209" spans="1:5" x14ac:dyDescent="0.25">
      <c r="A209" s="1"/>
      <c r="B209" s="1">
        <v>125698539</v>
      </c>
      <c r="C209" s="5"/>
      <c r="D209" s="5"/>
      <c r="E209" s="5"/>
    </row>
    <row r="210" spans="1:5" x14ac:dyDescent="0.25">
      <c r="A210" s="1"/>
      <c r="B210" s="1" t="s">
        <v>88</v>
      </c>
      <c r="C210" s="5"/>
      <c r="D210" s="5"/>
      <c r="E210" s="5"/>
    </row>
    <row r="211" spans="1:5" x14ac:dyDescent="0.25">
      <c r="A211" s="1"/>
      <c r="B211" s="1" t="s">
        <v>89</v>
      </c>
      <c r="C211" s="5"/>
      <c r="D211" s="5"/>
      <c r="E211" s="5"/>
    </row>
    <row r="212" spans="1:5" x14ac:dyDescent="0.25">
      <c r="A212" s="2">
        <v>44658</v>
      </c>
      <c r="B212" s="1" t="s">
        <v>6</v>
      </c>
      <c r="C212" s="5">
        <v>27448</v>
      </c>
      <c r="D212" s="5">
        <v>0</v>
      </c>
      <c r="E212" s="5">
        <v>-496166.64</v>
      </c>
    </row>
    <row r="213" spans="1:5" x14ac:dyDescent="0.25">
      <c r="A213" s="1"/>
      <c r="B213" s="1">
        <v>125703597</v>
      </c>
      <c r="C213" s="5"/>
      <c r="D213" s="5"/>
      <c r="E213" s="5"/>
    </row>
    <row r="214" spans="1:5" x14ac:dyDescent="0.25">
      <c r="A214" s="1"/>
      <c r="B214" s="1" t="s">
        <v>69</v>
      </c>
      <c r="C214" s="5"/>
      <c r="D214" s="5"/>
      <c r="E214" s="5"/>
    </row>
    <row r="215" spans="1:5" x14ac:dyDescent="0.25">
      <c r="A215" s="2">
        <v>44658</v>
      </c>
      <c r="B215" s="1" t="s">
        <v>45</v>
      </c>
      <c r="C215" s="5">
        <v>460000</v>
      </c>
      <c r="D215" s="5">
        <v>0</v>
      </c>
      <c r="E215" s="5">
        <v>-956166.64</v>
      </c>
    </row>
    <row r="216" spans="1:5" x14ac:dyDescent="0.25">
      <c r="A216" s="1"/>
      <c r="B216" s="1" t="s">
        <v>30</v>
      </c>
      <c r="C216" s="5"/>
      <c r="D216" s="5"/>
      <c r="E216" s="5"/>
    </row>
    <row r="217" spans="1:5" x14ac:dyDescent="0.25">
      <c r="A217" s="1"/>
      <c r="B217" s="1">
        <v>30712013962</v>
      </c>
      <c r="C217" s="5"/>
      <c r="D217" s="5"/>
      <c r="E217" s="5"/>
    </row>
    <row r="218" spans="1:5" x14ac:dyDescent="0.25">
      <c r="A218" s="1"/>
      <c r="B218" s="1">
        <v>125705185</v>
      </c>
      <c r="C218" s="5"/>
      <c r="D218" s="5"/>
      <c r="E218" s="5"/>
    </row>
    <row r="219" spans="1:5" x14ac:dyDescent="0.25">
      <c r="A219" s="1"/>
      <c r="B219" s="1" t="s">
        <v>31</v>
      </c>
      <c r="C219" s="5"/>
      <c r="D219" s="5"/>
      <c r="E219" s="5"/>
    </row>
    <row r="220" spans="1:5" x14ac:dyDescent="0.25">
      <c r="A220" s="1"/>
      <c r="B220" s="1" t="s">
        <v>48</v>
      </c>
      <c r="C220" s="5"/>
      <c r="D220" s="5"/>
      <c r="E220" s="5"/>
    </row>
    <row r="221" spans="1:5" x14ac:dyDescent="0.25">
      <c r="A221" s="2">
        <v>44658</v>
      </c>
      <c r="B221" s="1" t="s">
        <v>67</v>
      </c>
      <c r="C221" s="5">
        <v>250</v>
      </c>
      <c r="D221" s="5">
        <v>0</v>
      </c>
      <c r="E221" s="5">
        <v>-956416.64</v>
      </c>
    </row>
    <row r="222" spans="1:5" x14ac:dyDescent="0.25">
      <c r="A222" s="2">
        <v>44658</v>
      </c>
      <c r="B222" s="1" t="s">
        <v>11</v>
      </c>
      <c r="C222" s="5">
        <v>52.5</v>
      </c>
      <c r="D222" s="5">
        <v>0</v>
      </c>
      <c r="E222" s="5">
        <v>-956469.14</v>
      </c>
    </row>
    <row r="223" spans="1:5" x14ac:dyDescent="0.25">
      <c r="A223" s="2">
        <v>44658</v>
      </c>
      <c r="B223" s="1" t="s">
        <v>8</v>
      </c>
      <c r="C223" s="5">
        <v>15307.38</v>
      </c>
      <c r="D223" s="5">
        <v>0</v>
      </c>
      <c r="E223" s="5">
        <v>-971776.52</v>
      </c>
    </row>
    <row r="224" spans="1:5" x14ac:dyDescent="0.25">
      <c r="A224" s="2">
        <v>44658</v>
      </c>
      <c r="B224" s="1" t="s">
        <v>92</v>
      </c>
      <c r="C224" s="5">
        <v>7570.51</v>
      </c>
      <c r="D224" s="5">
        <v>0</v>
      </c>
      <c r="E224" s="5">
        <v>-979347.03</v>
      </c>
    </row>
    <row r="225" spans="1:5" x14ac:dyDescent="0.25">
      <c r="A225" s="2">
        <v>44658</v>
      </c>
      <c r="B225" s="1" t="s">
        <v>93</v>
      </c>
      <c r="C225" s="5">
        <v>78967.02</v>
      </c>
      <c r="D225" s="5">
        <v>0</v>
      </c>
      <c r="E225" s="5">
        <v>-1058314.05</v>
      </c>
    </row>
    <row r="226" spans="1:5" x14ac:dyDescent="0.25">
      <c r="A226" s="2">
        <v>44658</v>
      </c>
      <c r="B226" s="1" t="s">
        <v>94</v>
      </c>
      <c r="C226" s="5">
        <v>136293.41</v>
      </c>
      <c r="D226" s="5">
        <v>0</v>
      </c>
      <c r="E226" s="5">
        <v>-1194607.46</v>
      </c>
    </row>
    <row r="227" spans="1:5" x14ac:dyDescent="0.25">
      <c r="A227" s="2">
        <v>44658</v>
      </c>
      <c r="B227" s="1" t="s">
        <v>95</v>
      </c>
      <c r="C227" s="5">
        <v>200000</v>
      </c>
      <c r="D227" s="5">
        <v>0</v>
      </c>
      <c r="E227" s="5">
        <v>-1394607.46</v>
      </c>
    </row>
    <row r="228" spans="1:5" x14ac:dyDescent="0.25">
      <c r="A228" s="2">
        <v>44658</v>
      </c>
      <c r="B228" s="1" t="s">
        <v>8</v>
      </c>
      <c r="C228" s="5">
        <v>2536.9899999999998</v>
      </c>
      <c r="D228" s="5">
        <v>0</v>
      </c>
      <c r="E228" s="5">
        <v>-1397144.45</v>
      </c>
    </row>
    <row r="229" spans="1:5" x14ac:dyDescent="0.25">
      <c r="A229" s="2">
        <v>44659</v>
      </c>
      <c r="B229" s="1" t="s">
        <v>96</v>
      </c>
      <c r="C229" s="5">
        <v>83814.350000000006</v>
      </c>
      <c r="D229" s="5">
        <v>0</v>
      </c>
      <c r="E229" s="5">
        <v>-1480958.8</v>
      </c>
    </row>
    <row r="230" spans="1:5" x14ac:dyDescent="0.25">
      <c r="A230" s="2">
        <v>44659</v>
      </c>
      <c r="B230" s="1" t="s">
        <v>97</v>
      </c>
      <c r="C230" s="5">
        <v>142000</v>
      </c>
      <c r="D230" s="5">
        <v>0</v>
      </c>
      <c r="E230" s="5">
        <v>-1622958.8</v>
      </c>
    </row>
    <row r="231" spans="1:5" x14ac:dyDescent="0.25">
      <c r="A231" s="2">
        <v>44659</v>
      </c>
      <c r="B231" s="1" t="s">
        <v>98</v>
      </c>
      <c r="C231" s="5">
        <v>255653.22</v>
      </c>
      <c r="D231" s="5">
        <v>0</v>
      </c>
      <c r="E231" s="5">
        <v>-1878612.02</v>
      </c>
    </row>
    <row r="232" spans="1:5" x14ac:dyDescent="0.25">
      <c r="A232" s="2">
        <v>44659</v>
      </c>
      <c r="B232" s="1" t="s">
        <v>99</v>
      </c>
      <c r="C232" s="5">
        <v>255663.4</v>
      </c>
      <c r="D232" s="5">
        <v>0</v>
      </c>
      <c r="E232" s="5">
        <v>-2134275.42</v>
      </c>
    </row>
    <row r="233" spans="1:5" x14ac:dyDescent="0.25">
      <c r="A233" s="2">
        <v>44659</v>
      </c>
      <c r="B233" s="1" t="s">
        <v>100</v>
      </c>
      <c r="C233" s="5">
        <v>300000</v>
      </c>
      <c r="D233" s="5">
        <v>0</v>
      </c>
      <c r="E233" s="5">
        <v>-2434275.42</v>
      </c>
    </row>
    <row r="234" spans="1:5" x14ac:dyDescent="0.25">
      <c r="A234" s="2">
        <v>44659</v>
      </c>
      <c r="B234" s="1" t="s">
        <v>101</v>
      </c>
      <c r="C234" s="5">
        <v>326378.68</v>
      </c>
      <c r="D234" s="5">
        <v>0</v>
      </c>
      <c r="E234" s="5">
        <v>-2760654.1</v>
      </c>
    </row>
    <row r="235" spans="1:5" x14ac:dyDescent="0.25">
      <c r="A235" s="2">
        <v>44659</v>
      </c>
      <c r="B235" s="1" t="s">
        <v>102</v>
      </c>
      <c r="C235" s="5">
        <v>650000</v>
      </c>
      <c r="D235" s="5">
        <v>0</v>
      </c>
      <c r="E235" s="5">
        <v>-3410654.1</v>
      </c>
    </row>
    <row r="236" spans="1:5" x14ac:dyDescent="0.25">
      <c r="A236" s="2">
        <v>44659</v>
      </c>
      <c r="B236" s="1" t="s">
        <v>29</v>
      </c>
      <c r="C236" s="5">
        <v>0</v>
      </c>
      <c r="D236" s="5">
        <v>2450000</v>
      </c>
      <c r="E236" s="5">
        <v>-960654.1</v>
      </c>
    </row>
    <row r="237" spans="1:5" x14ac:dyDescent="0.25">
      <c r="A237" s="1"/>
      <c r="B237" s="1" t="s">
        <v>30</v>
      </c>
      <c r="C237" s="5"/>
      <c r="D237" s="5"/>
      <c r="E237" s="5"/>
    </row>
    <row r="238" spans="1:5" x14ac:dyDescent="0.25">
      <c r="A238" s="1"/>
      <c r="B238" s="1">
        <v>30712013962</v>
      </c>
      <c r="C238" s="5"/>
      <c r="D238" s="5"/>
      <c r="E238" s="5"/>
    </row>
    <row r="239" spans="1:5" x14ac:dyDescent="0.25">
      <c r="A239" s="1"/>
      <c r="B239" s="1" t="s">
        <v>31</v>
      </c>
      <c r="C239" s="5"/>
      <c r="D239" s="5"/>
      <c r="E239" s="5"/>
    </row>
    <row r="240" spans="1:5" x14ac:dyDescent="0.25">
      <c r="A240" s="2">
        <v>44659</v>
      </c>
      <c r="B240" s="1" t="s">
        <v>8</v>
      </c>
      <c r="C240" s="5">
        <v>12081.06</v>
      </c>
      <c r="D240" s="5">
        <v>0</v>
      </c>
      <c r="E240" s="5">
        <v>-972735.16</v>
      </c>
    </row>
    <row r="241" spans="1:5" x14ac:dyDescent="0.25">
      <c r="A241" s="2">
        <v>44659</v>
      </c>
      <c r="B241" s="1" t="s">
        <v>103</v>
      </c>
      <c r="C241" s="5">
        <v>255273.68</v>
      </c>
      <c r="D241" s="5">
        <v>0</v>
      </c>
      <c r="E241" s="5">
        <v>-1228008.8400000001</v>
      </c>
    </row>
    <row r="242" spans="1:5" x14ac:dyDescent="0.25">
      <c r="A242" s="2">
        <v>44659</v>
      </c>
      <c r="B242" s="1" t="s">
        <v>104</v>
      </c>
      <c r="C242" s="5">
        <v>270468.28000000003</v>
      </c>
      <c r="D242" s="5">
        <v>0</v>
      </c>
      <c r="E242" s="5">
        <v>-1498477.12</v>
      </c>
    </row>
    <row r="243" spans="1:5" x14ac:dyDescent="0.25">
      <c r="A243" s="2">
        <v>44659</v>
      </c>
      <c r="B243" s="1" t="s">
        <v>105</v>
      </c>
      <c r="C243" s="5">
        <v>1935083.67</v>
      </c>
      <c r="D243" s="5">
        <v>0</v>
      </c>
      <c r="E243" s="5">
        <v>-3433560.79</v>
      </c>
    </row>
    <row r="244" spans="1:5" x14ac:dyDescent="0.25">
      <c r="A244" s="2">
        <v>44659</v>
      </c>
      <c r="B244" s="1" t="s">
        <v>8</v>
      </c>
      <c r="C244" s="5">
        <v>14764.95</v>
      </c>
      <c r="D244" s="5">
        <v>0</v>
      </c>
      <c r="E244" s="5">
        <v>-3448325.74</v>
      </c>
    </row>
    <row r="245" spans="1:5" x14ac:dyDescent="0.25">
      <c r="A245" s="2">
        <v>44662</v>
      </c>
      <c r="B245" s="1" t="s">
        <v>106</v>
      </c>
      <c r="C245" s="5">
        <v>7989.15</v>
      </c>
      <c r="D245" s="5">
        <v>0</v>
      </c>
      <c r="E245" s="5">
        <v>-3456314.89</v>
      </c>
    </row>
    <row r="246" spans="1:5" x14ac:dyDescent="0.25">
      <c r="A246" s="2">
        <v>44662</v>
      </c>
      <c r="B246" s="1" t="s">
        <v>107</v>
      </c>
      <c r="C246" s="5">
        <v>31847.200000000001</v>
      </c>
      <c r="D246" s="5">
        <v>0</v>
      </c>
      <c r="E246" s="5">
        <v>-3488162.09</v>
      </c>
    </row>
    <row r="247" spans="1:5" x14ac:dyDescent="0.25">
      <c r="A247" s="2">
        <v>44662</v>
      </c>
      <c r="B247" s="1" t="s">
        <v>108</v>
      </c>
      <c r="C247" s="5">
        <v>39152.33</v>
      </c>
      <c r="D247" s="5">
        <v>0</v>
      </c>
      <c r="E247" s="5">
        <v>-3527314.42</v>
      </c>
    </row>
    <row r="248" spans="1:5" x14ac:dyDescent="0.25">
      <c r="A248" s="2">
        <v>44662</v>
      </c>
      <c r="B248" s="1" t="s">
        <v>109</v>
      </c>
      <c r="C248" s="5">
        <v>50000</v>
      </c>
      <c r="D248" s="5">
        <v>0</v>
      </c>
      <c r="E248" s="5">
        <v>-3577314.42</v>
      </c>
    </row>
    <row r="249" spans="1:5" x14ac:dyDescent="0.25">
      <c r="A249" s="2">
        <v>44662</v>
      </c>
      <c r="B249" s="1" t="s">
        <v>110</v>
      </c>
      <c r="C249" s="5">
        <v>57326.8</v>
      </c>
      <c r="D249" s="5">
        <v>0</v>
      </c>
      <c r="E249" s="5">
        <v>-3634641.22</v>
      </c>
    </row>
    <row r="250" spans="1:5" x14ac:dyDescent="0.25">
      <c r="A250" s="2">
        <v>44662</v>
      </c>
      <c r="B250" s="1" t="s">
        <v>111</v>
      </c>
      <c r="C250" s="5">
        <v>100000</v>
      </c>
      <c r="D250" s="5">
        <v>0</v>
      </c>
      <c r="E250" s="5">
        <v>-3734641.22</v>
      </c>
    </row>
    <row r="251" spans="1:5" x14ac:dyDescent="0.25">
      <c r="A251" s="2">
        <v>44662</v>
      </c>
      <c r="B251" s="1" t="s">
        <v>112</v>
      </c>
      <c r="C251" s="5">
        <v>164600</v>
      </c>
      <c r="D251" s="5">
        <v>0</v>
      </c>
      <c r="E251" s="5">
        <v>-3899241.22</v>
      </c>
    </row>
    <row r="252" spans="1:5" x14ac:dyDescent="0.25">
      <c r="A252" s="2">
        <v>44662</v>
      </c>
      <c r="B252" s="1" t="s">
        <v>113</v>
      </c>
      <c r="C252" s="5">
        <v>178291.56</v>
      </c>
      <c r="D252" s="5">
        <v>0</v>
      </c>
      <c r="E252" s="5">
        <v>-4077532.78</v>
      </c>
    </row>
    <row r="253" spans="1:5" x14ac:dyDescent="0.25">
      <c r="A253" s="2">
        <v>44662</v>
      </c>
      <c r="B253" s="1" t="s">
        <v>114</v>
      </c>
      <c r="C253" s="5">
        <v>280000</v>
      </c>
      <c r="D253" s="5">
        <v>0</v>
      </c>
      <c r="E253" s="5">
        <v>-4357532.78</v>
      </c>
    </row>
    <row r="254" spans="1:5" x14ac:dyDescent="0.25">
      <c r="A254" s="2">
        <v>44662</v>
      </c>
      <c r="B254" s="1" t="s">
        <v>115</v>
      </c>
      <c r="C254" s="5">
        <v>325000</v>
      </c>
      <c r="D254" s="5">
        <v>0</v>
      </c>
      <c r="E254" s="5">
        <v>-4682532.78</v>
      </c>
    </row>
    <row r="255" spans="1:5" x14ac:dyDescent="0.25">
      <c r="A255" s="2">
        <v>44662</v>
      </c>
      <c r="B255" s="1" t="s">
        <v>116</v>
      </c>
      <c r="C255" s="5">
        <v>382807.99</v>
      </c>
      <c r="D255" s="5">
        <v>0</v>
      </c>
      <c r="E255" s="5">
        <v>-5065340.7699999996</v>
      </c>
    </row>
    <row r="256" spans="1:5" x14ac:dyDescent="0.25">
      <c r="A256" s="2">
        <v>44662</v>
      </c>
      <c r="B256" s="1" t="s">
        <v>117</v>
      </c>
      <c r="C256" s="5">
        <v>500000</v>
      </c>
      <c r="D256" s="5">
        <v>0</v>
      </c>
      <c r="E256" s="5">
        <v>-5565340.7699999996</v>
      </c>
    </row>
    <row r="257" spans="1:5" x14ac:dyDescent="0.25">
      <c r="A257" s="2">
        <v>44662</v>
      </c>
      <c r="B257" s="1" t="s">
        <v>49</v>
      </c>
      <c r="C257" s="5">
        <v>0</v>
      </c>
      <c r="D257" s="5">
        <v>1920000</v>
      </c>
      <c r="E257" s="5">
        <v>-3645340.77</v>
      </c>
    </row>
    <row r="258" spans="1:5" x14ac:dyDescent="0.25">
      <c r="A258" s="1"/>
      <c r="B258" s="1" t="s">
        <v>30</v>
      </c>
      <c r="C258" s="5"/>
      <c r="D258" s="5"/>
      <c r="E258" s="5"/>
    </row>
    <row r="259" spans="1:5" x14ac:dyDescent="0.25">
      <c r="A259" s="1"/>
      <c r="B259" s="1">
        <v>30712013962</v>
      </c>
      <c r="C259" s="5"/>
      <c r="D259" s="5"/>
      <c r="E259" s="5"/>
    </row>
    <row r="260" spans="1:5" x14ac:dyDescent="0.25">
      <c r="A260" s="1"/>
      <c r="B260" s="1" t="s">
        <v>43</v>
      </c>
      <c r="C260" s="5"/>
      <c r="D260" s="5"/>
      <c r="E260" s="5"/>
    </row>
    <row r="261" spans="1:5" x14ac:dyDescent="0.25">
      <c r="A261" s="1"/>
      <c r="B261" s="1">
        <v>5046204310861500</v>
      </c>
      <c r="C261" s="5"/>
      <c r="D261" s="5"/>
      <c r="E261" s="5"/>
    </row>
    <row r="262" spans="1:5" x14ac:dyDescent="0.25">
      <c r="A262" s="1"/>
      <c r="B262" s="1">
        <v>100003753</v>
      </c>
      <c r="C262" s="5"/>
      <c r="D262" s="5"/>
      <c r="E262" s="5"/>
    </row>
    <row r="263" spans="1:5" x14ac:dyDescent="0.25">
      <c r="A263" s="1"/>
      <c r="B263" s="1" t="s">
        <v>44</v>
      </c>
      <c r="C263" s="5"/>
      <c r="D263" s="5"/>
      <c r="E263" s="5"/>
    </row>
    <row r="264" spans="1:5" x14ac:dyDescent="0.25">
      <c r="A264" s="2">
        <v>44662</v>
      </c>
      <c r="B264" s="1" t="s">
        <v>29</v>
      </c>
      <c r="C264" s="5">
        <v>0</v>
      </c>
      <c r="D264" s="5">
        <v>980000</v>
      </c>
      <c r="E264" s="5">
        <v>-2665340.77</v>
      </c>
    </row>
    <row r="265" spans="1:5" x14ac:dyDescent="0.25">
      <c r="A265" s="1"/>
      <c r="B265" s="1" t="s">
        <v>30</v>
      </c>
      <c r="C265" s="5"/>
      <c r="D265" s="5"/>
      <c r="E265" s="5"/>
    </row>
    <row r="266" spans="1:5" x14ac:dyDescent="0.25">
      <c r="A266" s="1"/>
      <c r="B266" s="1">
        <v>30712013962</v>
      </c>
      <c r="C266" s="5"/>
      <c r="D266" s="5"/>
      <c r="E266" s="5"/>
    </row>
    <row r="267" spans="1:5" x14ac:dyDescent="0.25">
      <c r="A267" s="1"/>
      <c r="B267" s="1" t="s">
        <v>118</v>
      </c>
      <c r="C267" s="5"/>
      <c r="D267" s="5"/>
      <c r="E267" s="5"/>
    </row>
    <row r="268" spans="1:5" x14ac:dyDescent="0.25">
      <c r="A268" s="2">
        <v>44662</v>
      </c>
      <c r="B268" s="1" t="s">
        <v>29</v>
      </c>
      <c r="C268" s="5">
        <v>0</v>
      </c>
      <c r="D268" s="5">
        <v>830000</v>
      </c>
      <c r="E268" s="5">
        <v>-1835340.77</v>
      </c>
    </row>
    <row r="269" spans="1:5" x14ac:dyDescent="0.25">
      <c r="A269" s="1"/>
      <c r="B269" s="1" t="s">
        <v>119</v>
      </c>
      <c r="C269" s="5"/>
      <c r="D269" s="5"/>
      <c r="E269" s="5"/>
    </row>
    <row r="270" spans="1:5" x14ac:dyDescent="0.25">
      <c r="A270" s="1"/>
      <c r="B270" s="1">
        <v>30712013962</v>
      </c>
      <c r="C270" s="5"/>
      <c r="D270" s="5"/>
      <c r="E270" s="5"/>
    </row>
    <row r="271" spans="1:5" x14ac:dyDescent="0.25">
      <c r="A271" s="1"/>
      <c r="B271" s="1" t="s">
        <v>120</v>
      </c>
      <c r="C271" s="5"/>
      <c r="D271" s="5"/>
      <c r="E271" s="5"/>
    </row>
    <row r="272" spans="1:5" x14ac:dyDescent="0.25">
      <c r="A272" s="2">
        <v>44662</v>
      </c>
      <c r="B272" s="1" t="s">
        <v>29</v>
      </c>
      <c r="C272" s="5">
        <v>0</v>
      </c>
      <c r="D272" s="5">
        <v>900000</v>
      </c>
      <c r="E272" s="5">
        <v>-935340.77</v>
      </c>
    </row>
    <row r="273" spans="1:5" x14ac:dyDescent="0.25">
      <c r="A273" s="1"/>
      <c r="B273" s="1" t="s">
        <v>119</v>
      </c>
      <c r="C273" s="5"/>
      <c r="D273" s="5"/>
      <c r="E273" s="5"/>
    </row>
    <row r="274" spans="1:5" x14ac:dyDescent="0.25">
      <c r="A274" s="1"/>
      <c r="B274" s="1">
        <v>30712013962</v>
      </c>
      <c r="C274" s="5"/>
      <c r="D274" s="5"/>
      <c r="E274" s="5"/>
    </row>
    <row r="275" spans="1:5" x14ac:dyDescent="0.25">
      <c r="A275" s="1"/>
      <c r="B275" s="1" t="s">
        <v>120</v>
      </c>
      <c r="C275" s="5"/>
      <c r="D275" s="5"/>
      <c r="E275" s="5"/>
    </row>
    <row r="276" spans="1:5" x14ac:dyDescent="0.25">
      <c r="A276" s="2">
        <v>44662</v>
      </c>
      <c r="B276" s="1" t="s">
        <v>121</v>
      </c>
      <c r="C276" s="5">
        <v>0</v>
      </c>
      <c r="D276" s="5">
        <v>12681264.710000001</v>
      </c>
      <c r="E276" s="5">
        <v>11745923.939999999</v>
      </c>
    </row>
    <row r="277" spans="1:5" x14ac:dyDescent="0.25">
      <c r="A277" s="2">
        <v>44662</v>
      </c>
      <c r="B277" s="1" t="s">
        <v>45</v>
      </c>
      <c r="C277" s="5">
        <v>2400000</v>
      </c>
      <c r="D277" s="5">
        <v>0</v>
      </c>
      <c r="E277" s="5">
        <v>9345923.9399999995</v>
      </c>
    </row>
    <row r="278" spans="1:5" x14ac:dyDescent="0.25">
      <c r="A278" s="1"/>
      <c r="B278" s="1" t="s">
        <v>30</v>
      </c>
      <c r="C278" s="5"/>
      <c r="D278" s="5"/>
      <c r="E278" s="5"/>
    </row>
    <row r="279" spans="1:5" x14ac:dyDescent="0.25">
      <c r="A279" s="1"/>
      <c r="B279" s="1">
        <v>30712013962</v>
      </c>
      <c r="C279" s="5"/>
      <c r="D279" s="5"/>
      <c r="E279" s="5"/>
    </row>
    <row r="280" spans="1:5" x14ac:dyDescent="0.25">
      <c r="A280" s="1"/>
      <c r="B280" s="1">
        <v>125963314</v>
      </c>
      <c r="C280" s="5"/>
      <c r="D280" s="5"/>
      <c r="E280" s="5"/>
    </row>
    <row r="281" spans="1:5" x14ac:dyDescent="0.25">
      <c r="A281" s="1"/>
      <c r="B281" s="1" t="s">
        <v>48</v>
      </c>
      <c r="C281" s="5"/>
      <c r="D281" s="5"/>
      <c r="E281" s="5"/>
    </row>
    <row r="282" spans="1:5" x14ac:dyDescent="0.25">
      <c r="A282" s="1"/>
      <c r="B282" s="1" t="s">
        <v>71</v>
      </c>
      <c r="C282" s="5"/>
      <c r="D282" s="5"/>
      <c r="E282" s="5"/>
    </row>
    <row r="283" spans="1:5" x14ac:dyDescent="0.25">
      <c r="A283" s="2">
        <v>44662</v>
      </c>
      <c r="B283" s="1" t="s">
        <v>67</v>
      </c>
      <c r="C283" s="5">
        <v>250</v>
      </c>
      <c r="D283" s="5">
        <v>0</v>
      </c>
      <c r="E283" s="5">
        <v>9345673.9399999995</v>
      </c>
    </row>
    <row r="284" spans="1:5" x14ac:dyDescent="0.25">
      <c r="A284" s="2">
        <v>44662</v>
      </c>
      <c r="B284" s="1" t="s">
        <v>11</v>
      </c>
      <c r="C284" s="5">
        <v>52.5</v>
      </c>
      <c r="D284" s="5">
        <v>0</v>
      </c>
      <c r="E284" s="5">
        <v>9345621.4399999995</v>
      </c>
    </row>
    <row r="285" spans="1:5" x14ac:dyDescent="0.25">
      <c r="A285" s="2">
        <v>44662</v>
      </c>
      <c r="B285" s="1" t="s">
        <v>45</v>
      </c>
      <c r="C285" s="5">
        <v>250000</v>
      </c>
      <c r="D285" s="5">
        <v>0</v>
      </c>
      <c r="E285" s="5">
        <v>9095621.4399999995</v>
      </c>
    </row>
    <row r="286" spans="1:5" x14ac:dyDescent="0.25">
      <c r="A286" s="1"/>
      <c r="B286" s="1" t="s">
        <v>30</v>
      </c>
      <c r="C286" s="5"/>
      <c r="D286" s="5"/>
      <c r="E286" s="5"/>
    </row>
    <row r="287" spans="1:5" x14ac:dyDescent="0.25">
      <c r="A287" s="1"/>
      <c r="B287" s="1">
        <v>30712013962</v>
      </c>
      <c r="C287" s="5"/>
      <c r="D287" s="5"/>
      <c r="E287" s="5"/>
    </row>
    <row r="288" spans="1:5" x14ac:dyDescent="0.25">
      <c r="A288" s="1"/>
      <c r="B288" s="1">
        <v>125967737</v>
      </c>
      <c r="C288" s="5"/>
      <c r="D288" s="5"/>
      <c r="E288" s="5"/>
    </row>
    <row r="289" spans="1:5" x14ac:dyDescent="0.25">
      <c r="A289" s="1"/>
      <c r="B289" s="1" t="s">
        <v>48</v>
      </c>
      <c r="C289" s="5"/>
      <c r="D289" s="5"/>
      <c r="E289" s="5"/>
    </row>
    <row r="290" spans="1:5" x14ac:dyDescent="0.25">
      <c r="A290" s="1"/>
      <c r="B290" s="1" t="s">
        <v>122</v>
      </c>
      <c r="C290" s="5"/>
      <c r="D290" s="5"/>
      <c r="E290" s="5"/>
    </row>
    <row r="291" spans="1:5" x14ac:dyDescent="0.25">
      <c r="A291" s="2">
        <v>44662</v>
      </c>
      <c r="B291" s="1" t="s">
        <v>67</v>
      </c>
      <c r="C291" s="5">
        <v>250</v>
      </c>
      <c r="D291" s="5">
        <v>0</v>
      </c>
      <c r="E291" s="5">
        <v>9095371.4399999995</v>
      </c>
    </row>
    <row r="292" spans="1:5" x14ac:dyDescent="0.25">
      <c r="A292" s="2">
        <v>44662</v>
      </c>
      <c r="B292" s="1" t="s">
        <v>11</v>
      </c>
      <c r="C292" s="5">
        <v>52.5</v>
      </c>
      <c r="D292" s="5">
        <v>0</v>
      </c>
      <c r="E292" s="5">
        <v>9095318.9399999995</v>
      </c>
    </row>
    <row r="293" spans="1:5" x14ac:dyDescent="0.25">
      <c r="A293" s="2">
        <v>44662</v>
      </c>
      <c r="B293" s="1" t="s">
        <v>19</v>
      </c>
      <c r="C293" s="5">
        <v>0</v>
      </c>
      <c r="D293" s="5">
        <v>19360</v>
      </c>
      <c r="E293" s="5">
        <v>9114678.9399999995</v>
      </c>
    </row>
    <row r="294" spans="1:5" x14ac:dyDescent="0.25">
      <c r="A294" s="1"/>
      <c r="B294" s="1" t="s">
        <v>123</v>
      </c>
      <c r="C294" s="5"/>
      <c r="D294" s="5"/>
      <c r="E294" s="5"/>
    </row>
    <row r="295" spans="1:5" x14ac:dyDescent="0.25">
      <c r="A295" s="1"/>
      <c r="B295" s="1">
        <v>20119888833</v>
      </c>
      <c r="C295" s="5"/>
      <c r="D295" s="5"/>
      <c r="E295" s="5"/>
    </row>
    <row r="296" spans="1:5" x14ac:dyDescent="0.25">
      <c r="A296" s="1"/>
      <c r="B296" s="1" t="s">
        <v>124</v>
      </c>
      <c r="C296" s="5"/>
      <c r="D296" s="5"/>
      <c r="E296" s="5"/>
    </row>
    <row r="297" spans="1:5" x14ac:dyDescent="0.25">
      <c r="A297" s="1"/>
      <c r="B297" s="1">
        <v>322047638779</v>
      </c>
      <c r="C297" s="5"/>
      <c r="D297" s="5"/>
      <c r="E297" s="5"/>
    </row>
    <row r="298" spans="1:5" x14ac:dyDescent="0.25">
      <c r="A298" s="1"/>
      <c r="B298" s="1">
        <v>5046200110604170</v>
      </c>
      <c r="C298" s="5"/>
      <c r="D298" s="5"/>
      <c r="E298" s="5"/>
    </row>
    <row r="299" spans="1:5" x14ac:dyDescent="0.25">
      <c r="A299" s="1"/>
      <c r="B299" s="1" t="s">
        <v>125</v>
      </c>
      <c r="C299" s="5"/>
      <c r="D299" s="5"/>
      <c r="E299" s="5"/>
    </row>
    <row r="300" spans="1:5" x14ac:dyDescent="0.25">
      <c r="A300" s="2">
        <v>44662</v>
      </c>
      <c r="B300" s="1" t="s">
        <v>23</v>
      </c>
      <c r="C300" s="5">
        <v>237.16</v>
      </c>
      <c r="D300" s="5">
        <v>0</v>
      </c>
      <c r="E300" s="5">
        <v>9114441.7799999993</v>
      </c>
    </row>
    <row r="301" spans="1:5" x14ac:dyDescent="0.25">
      <c r="A301" s="1"/>
      <c r="B301" s="1" t="s">
        <v>24</v>
      </c>
      <c r="C301" s="5"/>
      <c r="D301" s="5"/>
      <c r="E301" s="5"/>
    </row>
    <row r="302" spans="1:5" x14ac:dyDescent="0.25">
      <c r="A302" s="2">
        <v>44662</v>
      </c>
      <c r="B302" s="1" t="s">
        <v>23</v>
      </c>
      <c r="C302" s="5">
        <v>9.68</v>
      </c>
      <c r="D302" s="5">
        <v>0</v>
      </c>
      <c r="E302" s="5">
        <v>9114432.0999999996</v>
      </c>
    </row>
    <row r="303" spans="1:5" x14ac:dyDescent="0.25">
      <c r="A303" s="1"/>
      <c r="B303" s="1" t="s">
        <v>25</v>
      </c>
      <c r="C303" s="5"/>
      <c r="D303" s="5"/>
      <c r="E303" s="5"/>
    </row>
    <row r="304" spans="1:5" x14ac:dyDescent="0.25">
      <c r="A304" s="2">
        <v>44662</v>
      </c>
      <c r="B304" s="1" t="s">
        <v>8</v>
      </c>
      <c r="C304" s="5">
        <v>12707.2</v>
      </c>
      <c r="D304" s="5">
        <v>0</v>
      </c>
      <c r="E304" s="5">
        <v>9101724.9000000004</v>
      </c>
    </row>
    <row r="305" spans="1:5" x14ac:dyDescent="0.25">
      <c r="A305" s="2">
        <v>44662</v>
      </c>
      <c r="B305" s="1" t="s">
        <v>32</v>
      </c>
      <c r="C305" s="5">
        <v>116.16</v>
      </c>
      <c r="D305" s="5">
        <v>0</v>
      </c>
      <c r="E305" s="5">
        <v>9101608.7400000002</v>
      </c>
    </row>
    <row r="306" spans="1:5" x14ac:dyDescent="0.25">
      <c r="A306" s="2">
        <v>44662</v>
      </c>
      <c r="B306" s="1" t="s">
        <v>126</v>
      </c>
      <c r="C306" s="5">
        <v>39000</v>
      </c>
      <c r="D306" s="5">
        <v>0</v>
      </c>
      <c r="E306" s="5">
        <v>9062608.7400000002</v>
      </c>
    </row>
    <row r="307" spans="1:5" x14ac:dyDescent="0.25">
      <c r="A307" s="2">
        <v>44662</v>
      </c>
      <c r="B307" s="1" t="s">
        <v>8</v>
      </c>
      <c r="C307" s="5">
        <v>234</v>
      </c>
      <c r="D307" s="5">
        <v>0</v>
      </c>
      <c r="E307" s="5">
        <v>9062374.7400000002</v>
      </c>
    </row>
    <row r="308" spans="1:5" x14ac:dyDescent="0.25">
      <c r="A308" s="2">
        <v>44663</v>
      </c>
      <c r="B308" s="1" t="s">
        <v>127</v>
      </c>
      <c r="C308" s="5">
        <v>1818.6</v>
      </c>
      <c r="D308" s="5">
        <v>0</v>
      </c>
      <c r="E308" s="5">
        <v>9060556.1400000006</v>
      </c>
    </row>
    <row r="309" spans="1:5" x14ac:dyDescent="0.25">
      <c r="A309" s="2">
        <v>44663</v>
      </c>
      <c r="B309" s="1" t="s">
        <v>128</v>
      </c>
      <c r="C309" s="5">
        <v>31460</v>
      </c>
      <c r="D309" s="5">
        <v>0</v>
      </c>
      <c r="E309" s="5">
        <v>9029096.1400000006</v>
      </c>
    </row>
    <row r="310" spans="1:5" x14ac:dyDescent="0.25">
      <c r="A310" s="2">
        <v>44663</v>
      </c>
      <c r="B310" s="1" t="s">
        <v>129</v>
      </c>
      <c r="C310" s="5">
        <v>45000</v>
      </c>
      <c r="D310" s="5">
        <v>0</v>
      </c>
      <c r="E310" s="5">
        <v>8984096.1400000006</v>
      </c>
    </row>
    <row r="311" spans="1:5" x14ac:dyDescent="0.25">
      <c r="A311" s="2">
        <v>44663</v>
      </c>
      <c r="B311" s="1" t="s">
        <v>130</v>
      </c>
      <c r="C311" s="5">
        <v>175000</v>
      </c>
      <c r="D311" s="5">
        <v>0</v>
      </c>
      <c r="E311" s="5">
        <v>8809096.1400000006</v>
      </c>
    </row>
    <row r="312" spans="1:5" x14ac:dyDescent="0.25">
      <c r="A312" s="2">
        <v>44663</v>
      </c>
      <c r="B312" s="1" t="s">
        <v>131</v>
      </c>
      <c r="C312" s="5">
        <v>273000</v>
      </c>
      <c r="D312" s="5">
        <v>0</v>
      </c>
      <c r="E312" s="5">
        <v>8536096.1400000006</v>
      </c>
    </row>
    <row r="313" spans="1:5" x14ac:dyDescent="0.25">
      <c r="A313" s="2">
        <v>44663</v>
      </c>
      <c r="B313" s="1" t="s">
        <v>45</v>
      </c>
      <c r="C313" s="5">
        <v>1230000</v>
      </c>
      <c r="D313" s="5">
        <v>0</v>
      </c>
      <c r="E313" s="5">
        <v>7306096.1399999997</v>
      </c>
    </row>
    <row r="314" spans="1:5" x14ac:dyDescent="0.25">
      <c r="A314" s="1"/>
      <c r="B314" s="1" t="s">
        <v>30</v>
      </c>
      <c r="C314" s="5"/>
      <c r="D314" s="5"/>
      <c r="E314" s="5"/>
    </row>
    <row r="315" spans="1:5" x14ac:dyDescent="0.25">
      <c r="A315" s="1"/>
      <c r="B315" s="1">
        <v>30712013962</v>
      </c>
      <c r="C315" s="5"/>
      <c r="D315" s="5"/>
      <c r="E315" s="5"/>
    </row>
    <row r="316" spans="1:5" x14ac:dyDescent="0.25">
      <c r="A316" s="1"/>
      <c r="B316" s="1">
        <v>126034004</v>
      </c>
      <c r="C316" s="5"/>
      <c r="D316" s="5"/>
      <c r="E316" s="5"/>
    </row>
    <row r="317" spans="1:5" x14ac:dyDescent="0.25">
      <c r="A317" s="1"/>
      <c r="B317" s="1" t="s">
        <v>122</v>
      </c>
      <c r="C317" s="5"/>
      <c r="D317" s="5"/>
      <c r="E317" s="5"/>
    </row>
    <row r="318" spans="1:5" x14ac:dyDescent="0.25">
      <c r="A318" s="1"/>
      <c r="B318" s="1" t="s">
        <v>48</v>
      </c>
      <c r="C318" s="5"/>
      <c r="D318" s="5"/>
      <c r="E318" s="5"/>
    </row>
    <row r="319" spans="1:5" x14ac:dyDescent="0.25">
      <c r="A319" s="2">
        <v>44663</v>
      </c>
      <c r="B319" s="1" t="s">
        <v>67</v>
      </c>
      <c r="C319" s="5">
        <v>250</v>
      </c>
      <c r="D319" s="5">
        <v>0</v>
      </c>
      <c r="E319" s="5">
        <v>7305846.1399999997</v>
      </c>
    </row>
    <row r="320" spans="1:5" x14ac:dyDescent="0.25">
      <c r="A320" s="2">
        <v>44663</v>
      </c>
      <c r="B320" s="1" t="s">
        <v>11</v>
      </c>
      <c r="C320" s="5">
        <v>52.5</v>
      </c>
      <c r="D320" s="5">
        <v>0</v>
      </c>
      <c r="E320" s="5">
        <v>7305793.6399999997</v>
      </c>
    </row>
    <row r="321" spans="1:5" x14ac:dyDescent="0.25">
      <c r="A321" s="2">
        <v>44663</v>
      </c>
      <c r="B321" s="1" t="s">
        <v>45</v>
      </c>
      <c r="C321" s="5">
        <v>600000</v>
      </c>
      <c r="D321" s="5">
        <v>0</v>
      </c>
      <c r="E321" s="5">
        <v>6705793.6399999997</v>
      </c>
    </row>
    <row r="322" spans="1:5" x14ac:dyDescent="0.25">
      <c r="A322" s="1"/>
      <c r="B322" s="1" t="s">
        <v>132</v>
      </c>
      <c r="C322" s="5"/>
      <c r="D322" s="5"/>
      <c r="E322" s="5"/>
    </row>
    <row r="323" spans="1:5" x14ac:dyDescent="0.25">
      <c r="A323" s="1"/>
      <c r="B323" s="1">
        <v>30712013962</v>
      </c>
      <c r="C323" s="5"/>
      <c r="D323" s="5"/>
      <c r="E323" s="5"/>
    </row>
    <row r="324" spans="1:5" x14ac:dyDescent="0.25">
      <c r="A324" s="1"/>
      <c r="B324" s="1">
        <v>126035560</v>
      </c>
      <c r="C324" s="5"/>
      <c r="D324" s="5"/>
      <c r="E324" s="5"/>
    </row>
    <row r="325" spans="1:5" x14ac:dyDescent="0.25">
      <c r="A325" s="1"/>
      <c r="B325" s="1" t="s">
        <v>120</v>
      </c>
      <c r="C325" s="5"/>
      <c r="D325" s="5"/>
      <c r="E325" s="5"/>
    </row>
    <row r="326" spans="1:5" x14ac:dyDescent="0.25">
      <c r="A326" s="1"/>
      <c r="B326" s="1" t="s">
        <v>48</v>
      </c>
      <c r="C326" s="5"/>
      <c r="D326" s="5"/>
      <c r="E326" s="5"/>
    </row>
    <row r="327" spans="1:5" x14ac:dyDescent="0.25">
      <c r="A327" s="2">
        <v>44663</v>
      </c>
      <c r="B327" s="1" t="s">
        <v>67</v>
      </c>
      <c r="C327" s="5">
        <v>250</v>
      </c>
      <c r="D327" s="5">
        <v>0</v>
      </c>
      <c r="E327" s="5">
        <v>6705543.6399999997</v>
      </c>
    </row>
    <row r="328" spans="1:5" x14ac:dyDescent="0.25">
      <c r="A328" s="2">
        <v>44663</v>
      </c>
      <c r="B328" s="1" t="s">
        <v>11</v>
      </c>
      <c r="C328" s="5">
        <v>52.5</v>
      </c>
      <c r="D328" s="5">
        <v>0</v>
      </c>
      <c r="E328" s="5">
        <v>6705491.1399999997</v>
      </c>
    </row>
    <row r="329" spans="1:5" x14ac:dyDescent="0.25">
      <c r="A329" s="2">
        <v>44663</v>
      </c>
      <c r="B329" s="1" t="s">
        <v>45</v>
      </c>
      <c r="C329" s="5">
        <v>3000000</v>
      </c>
      <c r="D329" s="5">
        <v>0</v>
      </c>
      <c r="E329" s="5">
        <v>3705491.14</v>
      </c>
    </row>
    <row r="330" spans="1:5" x14ac:dyDescent="0.25">
      <c r="A330" s="1"/>
      <c r="B330" s="1" t="s">
        <v>30</v>
      </c>
      <c r="C330" s="5"/>
      <c r="D330" s="5"/>
      <c r="E330" s="5"/>
    </row>
    <row r="331" spans="1:5" x14ac:dyDescent="0.25">
      <c r="A331" s="1"/>
      <c r="B331" s="1">
        <v>30712013962</v>
      </c>
      <c r="C331" s="5"/>
      <c r="D331" s="5"/>
      <c r="E331" s="5"/>
    </row>
    <row r="332" spans="1:5" x14ac:dyDescent="0.25">
      <c r="A332" s="1"/>
      <c r="B332" s="1">
        <v>126037967</v>
      </c>
      <c r="C332" s="5"/>
      <c r="D332" s="5"/>
      <c r="E332" s="5"/>
    </row>
    <row r="333" spans="1:5" x14ac:dyDescent="0.25">
      <c r="A333" s="1"/>
      <c r="B333" s="1" t="s">
        <v>118</v>
      </c>
      <c r="C333" s="5"/>
      <c r="D333" s="5"/>
      <c r="E333" s="5"/>
    </row>
    <row r="334" spans="1:5" x14ac:dyDescent="0.25">
      <c r="A334" s="1"/>
      <c r="B334" s="1" t="s">
        <v>48</v>
      </c>
      <c r="C334" s="5"/>
      <c r="D334" s="5"/>
      <c r="E334" s="5"/>
    </row>
    <row r="335" spans="1:5" x14ac:dyDescent="0.25">
      <c r="A335" s="2">
        <v>44663</v>
      </c>
      <c r="B335" s="1" t="s">
        <v>67</v>
      </c>
      <c r="C335" s="5">
        <v>250</v>
      </c>
      <c r="D335" s="5">
        <v>0</v>
      </c>
      <c r="E335" s="5">
        <v>3705241.14</v>
      </c>
    </row>
    <row r="336" spans="1:5" x14ac:dyDescent="0.25">
      <c r="A336" s="2">
        <v>44663</v>
      </c>
      <c r="B336" s="1" t="s">
        <v>11</v>
      </c>
      <c r="C336" s="5">
        <v>52.5</v>
      </c>
      <c r="D336" s="5">
        <v>0</v>
      </c>
      <c r="E336" s="5">
        <v>3705188.64</v>
      </c>
    </row>
    <row r="337" spans="1:5" x14ac:dyDescent="0.25">
      <c r="A337" s="2">
        <v>44663</v>
      </c>
      <c r="B337" s="1" t="s">
        <v>45</v>
      </c>
      <c r="C337" s="5">
        <v>750000</v>
      </c>
      <c r="D337" s="5">
        <v>0</v>
      </c>
      <c r="E337" s="5">
        <v>2955188.64</v>
      </c>
    </row>
    <row r="338" spans="1:5" x14ac:dyDescent="0.25">
      <c r="A338" s="1"/>
      <c r="B338" s="1" t="s">
        <v>46</v>
      </c>
      <c r="C338" s="5"/>
      <c r="D338" s="5"/>
      <c r="E338" s="5"/>
    </row>
    <row r="339" spans="1:5" x14ac:dyDescent="0.25">
      <c r="A339" s="1"/>
      <c r="B339" s="1">
        <v>30712013962</v>
      </c>
      <c r="C339" s="5"/>
      <c r="D339" s="5"/>
      <c r="E339" s="5"/>
    </row>
    <row r="340" spans="1:5" x14ac:dyDescent="0.25">
      <c r="A340" s="1"/>
      <c r="B340" s="1">
        <v>126040118</v>
      </c>
      <c r="C340" s="5"/>
      <c r="D340" s="5"/>
      <c r="E340" s="5"/>
    </row>
    <row r="341" spans="1:5" x14ac:dyDescent="0.25">
      <c r="A341" s="1"/>
      <c r="B341" s="1" t="s">
        <v>48</v>
      </c>
      <c r="C341" s="5"/>
      <c r="D341" s="5"/>
      <c r="E341" s="5"/>
    </row>
    <row r="342" spans="1:5" x14ac:dyDescent="0.25">
      <c r="A342" s="1"/>
      <c r="B342" s="1" t="s">
        <v>47</v>
      </c>
      <c r="C342" s="5"/>
      <c r="D342" s="5"/>
      <c r="E342" s="5"/>
    </row>
    <row r="343" spans="1:5" x14ac:dyDescent="0.25">
      <c r="A343" s="2">
        <v>44663</v>
      </c>
      <c r="B343" s="1" t="s">
        <v>67</v>
      </c>
      <c r="C343" s="5">
        <v>250</v>
      </c>
      <c r="D343" s="5">
        <v>0</v>
      </c>
      <c r="E343" s="5">
        <v>2954938.64</v>
      </c>
    </row>
    <row r="344" spans="1:5" x14ac:dyDescent="0.25">
      <c r="A344" s="2">
        <v>44663</v>
      </c>
      <c r="B344" s="1" t="s">
        <v>11</v>
      </c>
      <c r="C344" s="5">
        <v>52.5</v>
      </c>
      <c r="D344" s="5">
        <v>0</v>
      </c>
      <c r="E344" s="5">
        <v>2954886.14</v>
      </c>
    </row>
    <row r="345" spans="1:5" x14ac:dyDescent="0.25">
      <c r="A345" s="2">
        <v>44663</v>
      </c>
      <c r="B345" s="1" t="s">
        <v>45</v>
      </c>
      <c r="C345" s="5">
        <v>3900000</v>
      </c>
      <c r="D345" s="5">
        <v>0</v>
      </c>
      <c r="E345" s="5">
        <v>-945113.86</v>
      </c>
    </row>
    <row r="346" spans="1:5" x14ac:dyDescent="0.25">
      <c r="A346" s="1"/>
      <c r="B346" s="1" t="s">
        <v>30</v>
      </c>
      <c r="C346" s="5"/>
      <c r="D346" s="5"/>
      <c r="E346" s="5"/>
    </row>
    <row r="347" spans="1:5" x14ac:dyDescent="0.25">
      <c r="A347" s="1"/>
      <c r="B347" s="1">
        <v>30712013962</v>
      </c>
      <c r="C347" s="5"/>
      <c r="D347" s="5"/>
      <c r="E347" s="5"/>
    </row>
    <row r="348" spans="1:5" x14ac:dyDescent="0.25">
      <c r="A348" s="1"/>
      <c r="B348" s="1">
        <v>126053064</v>
      </c>
      <c r="C348" s="5"/>
      <c r="D348" s="5"/>
      <c r="E348" s="5"/>
    </row>
    <row r="349" spans="1:5" x14ac:dyDescent="0.25">
      <c r="A349" s="1"/>
      <c r="B349" s="1" t="s">
        <v>48</v>
      </c>
      <c r="C349" s="5"/>
      <c r="D349" s="5"/>
      <c r="E349" s="5"/>
    </row>
    <row r="350" spans="1:5" x14ac:dyDescent="0.25">
      <c r="A350" s="1"/>
      <c r="B350" s="1" t="s">
        <v>71</v>
      </c>
      <c r="C350" s="5"/>
      <c r="D350" s="5"/>
      <c r="E350" s="5"/>
    </row>
    <row r="351" spans="1:5" x14ac:dyDescent="0.25">
      <c r="A351" s="2">
        <v>44663</v>
      </c>
      <c r="B351" s="1" t="s">
        <v>67</v>
      </c>
      <c r="C351" s="5">
        <v>250</v>
      </c>
      <c r="D351" s="5">
        <v>0</v>
      </c>
      <c r="E351" s="5">
        <v>-945363.86</v>
      </c>
    </row>
    <row r="352" spans="1:5" x14ac:dyDescent="0.25">
      <c r="A352" s="2">
        <v>44663</v>
      </c>
      <c r="B352" s="1" t="s">
        <v>11</v>
      </c>
      <c r="C352" s="5">
        <v>52.5</v>
      </c>
      <c r="D352" s="5">
        <v>0</v>
      </c>
      <c r="E352" s="5">
        <v>-945416.36</v>
      </c>
    </row>
    <row r="353" spans="1:5" x14ac:dyDescent="0.25">
      <c r="A353" s="2">
        <v>44663</v>
      </c>
      <c r="B353" s="1" t="s">
        <v>8</v>
      </c>
      <c r="C353" s="5">
        <v>3166.75</v>
      </c>
      <c r="D353" s="5">
        <v>0</v>
      </c>
      <c r="E353" s="5">
        <v>-948583.11</v>
      </c>
    </row>
    <row r="354" spans="1:5" x14ac:dyDescent="0.25">
      <c r="A354" s="2">
        <v>44663</v>
      </c>
      <c r="B354" s="1" t="s">
        <v>133</v>
      </c>
      <c r="C354" s="5">
        <v>3135000</v>
      </c>
      <c r="D354" s="5">
        <v>0</v>
      </c>
      <c r="E354" s="5">
        <v>-4083583.11</v>
      </c>
    </row>
    <row r="355" spans="1:5" x14ac:dyDescent="0.25">
      <c r="A355" s="2">
        <v>44663</v>
      </c>
      <c r="B355" s="1" t="s">
        <v>8</v>
      </c>
      <c r="C355" s="5">
        <v>18810</v>
      </c>
      <c r="D355" s="5">
        <v>0</v>
      </c>
      <c r="E355" s="5">
        <v>-4102393.11</v>
      </c>
    </row>
    <row r="356" spans="1:5" x14ac:dyDescent="0.25">
      <c r="A356" s="2">
        <v>44664</v>
      </c>
      <c r="B356" s="1" t="s">
        <v>134</v>
      </c>
      <c r="C356" s="5">
        <v>142249</v>
      </c>
      <c r="D356" s="5">
        <v>0</v>
      </c>
      <c r="E356" s="5">
        <v>-4244642.1100000003</v>
      </c>
    </row>
    <row r="357" spans="1:5" x14ac:dyDescent="0.25">
      <c r="A357" s="2">
        <v>44664</v>
      </c>
      <c r="B357" s="1" t="s">
        <v>135</v>
      </c>
      <c r="C357" s="5">
        <v>146799.85</v>
      </c>
      <c r="D357" s="5">
        <v>0</v>
      </c>
      <c r="E357" s="5">
        <v>-4391441.96</v>
      </c>
    </row>
    <row r="358" spans="1:5" x14ac:dyDescent="0.25">
      <c r="A358" s="2">
        <v>44664</v>
      </c>
      <c r="B358" s="1" t="s">
        <v>136</v>
      </c>
      <c r="C358" s="5">
        <v>213702</v>
      </c>
      <c r="D358" s="5">
        <v>0</v>
      </c>
      <c r="E358" s="5">
        <v>-4605143.96</v>
      </c>
    </row>
    <row r="359" spans="1:5" x14ac:dyDescent="0.25">
      <c r="A359" s="2">
        <v>44664</v>
      </c>
      <c r="B359" s="1" t="s">
        <v>137</v>
      </c>
      <c r="C359" s="5">
        <v>239143.4</v>
      </c>
      <c r="D359" s="5">
        <v>0</v>
      </c>
      <c r="E359" s="5">
        <v>-4844287.3600000003</v>
      </c>
    </row>
    <row r="360" spans="1:5" x14ac:dyDescent="0.25">
      <c r="A360" s="2">
        <v>44664</v>
      </c>
      <c r="B360" s="1" t="s">
        <v>138</v>
      </c>
      <c r="C360" s="5">
        <v>270000</v>
      </c>
      <c r="D360" s="5">
        <v>0</v>
      </c>
      <c r="E360" s="5">
        <v>-5114287.3600000003</v>
      </c>
    </row>
    <row r="361" spans="1:5" x14ac:dyDescent="0.25">
      <c r="A361" s="2">
        <v>44664</v>
      </c>
      <c r="B361" s="1" t="s">
        <v>139</v>
      </c>
      <c r="C361" s="5">
        <v>319490.59999999998</v>
      </c>
      <c r="D361" s="5">
        <v>0</v>
      </c>
      <c r="E361" s="5">
        <v>-5433777.96</v>
      </c>
    </row>
    <row r="362" spans="1:5" x14ac:dyDescent="0.25">
      <c r="A362" s="2">
        <v>44664</v>
      </c>
      <c r="B362" s="1" t="s">
        <v>140</v>
      </c>
      <c r="C362" s="5">
        <v>617540</v>
      </c>
      <c r="D362" s="5">
        <v>0</v>
      </c>
      <c r="E362" s="5">
        <v>-6051317.96</v>
      </c>
    </row>
    <row r="363" spans="1:5" x14ac:dyDescent="0.25">
      <c r="A363" s="2">
        <v>44664</v>
      </c>
      <c r="B363" s="1" t="s">
        <v>141</v>
      </c>
      <c r="C363" s="5">
        <v>617540</v>
      </c>
      <c r="D363" s="5">
        <v>0</v>
      </c>
      <c r="E363" s="5">
        <v>-6668857.96</v>
      </c>
    </row>
    <row r="364" spans="1:5" x14ac:dyDescent="0.25">
      <c r="A364" s="2">
        <v>44664</v>
      </c>
      <c r="B364" s="1" t="s">
        <v>29</v>
      </c>
      <c r="C364" s="5">
        <v>0</v>
      </c>
      <c r="D364" s="5">
        <v>5800000</v>
      </c>
      <c r="E364" s="5">
        <v>-868857.96</v>
      </c>
    </row>
    <row r="365" spans="1:5" x14ac:dyDescent="0.25">
      <c r="A365" s="1"/>
      <c r="B365" s="1" t="s">
        <v>30</v>
      </c>
      <c r="C365" s="5"/>
      <c r="D365" s="5"/>
      <c r="E365" s="5"/>
    </row>
    <row r="366" spans="1:5" x14ac:dyDescent="0.25">
      <c r="A366" s="1"/>
      <c r="B366" s="1">
        <v>30712013962</v>
      </c>
      <c r="C366" s="5"/>
      <c r="D366" s="5"/>
      <c r="E366" s="5"/>
    </row>
    <row r="367" spans="1:5" x14ac:dyDescent="0.25">
      <c r="A367" s="1"/>
      <c r="B367" s="1" t="s">
        <v>31</v>
      </c>
      <c r="C367" s="5"/>
      <c r="D367" s="5"/>
      <c r="E367" s="5"/>
    </row>
    <row r="368" spans="1:5" x14ac:dyDescent="0.25">
      <c r="A368" s="2">
        <v>44664</v>
      </c>
      <c r="B368" s="1" t="s">
        <v>8</v>
      </c>
      <c r="C368" s="5">
        <v>15398.79</v>
      </c>
      <c r="D368" s="5">
        <v>0</v>
      </c>
      <c r="E368" s="5">
        <v>-884256.75</v>
      </c>
    </row>
    <row r="369" spans="1:5" x14ac:dyDescent="0.25">
      <c r="A369" s="2">
        <v>44664</v>
      </c>
      <c r="B369" s="1" t="s">
        <v>142</v>
      </c>
      <c r="C369" s="5">
        <v>273718.75</v>
      </c>
      <c r="D369" s="5">
        <v>0</v>
      </c>
      <c r="E369" s="5">
        <v>-1157975.5</v>
      </c>
    </row>
    <row r="370" spans="1:5" x14ac:dyDescent="0.25">
      <c r="A370" s="2">
        <v>44664</v>
      </c>
      <c r="B370" s="1" t="s">
        <v>143</v>
      </c>
      <c r="C370" s="5">
        <v>1935083.67</v>
      </c>
      <c r="D370" s="5">
        <v>0</v>
      </c>
      <c r="E370" s="5">
        <v>-3093059.17</v>
      </c>
    </row>
    <row r="371" spans="1:5" x14ac:dyDescent="0.25">
      <c r="A371" s="2">
        <v>44664</v>
      </c>
      <c r="B371" s="1" t="s">
        <v>144</v>
      </c>
      <c r="C371" s="5">
        <v>3135283.83</v>
      </c>
      <c r="D371" s="5">
        <v>0</v>
      </c>
      <c r="E371" s="5">
        <v>-6228343</v>
      </c>
    </row>
    <row r="372" spans="1:5" x14ac:dyDescent="0.25">
      <c r="A372" s="2">
        <v>44664</v>
      </c>
      <c r="B372" s="1" t="s">
        <v>8</v>
      </c>
      <c r="C372" s="5">
        <v>32064.52</v>
      </c>
      <c r="D372" s="5">
        <v>0</v>
      </c>
      <c r="E372" s="5">
        <v>-6260407.5199999996</v>
      </c>
    </row>
    <row r="373" spans="1:5" x14ac:dyDescent="0.25">
      <c r="A373" s="2">
        <v>44669</v>
      </c>
      <c r="B373" s="1" t="s">
        <v>145</v>
      </c>
      <c r="C373" s="5">
        <v>10621.38</v>
      </c>
      <c r="D373" s="5">
        <v>0</v>
      </c>
      <c r="E373" s="5">
        <v>-6271028.9000000004</v>
      </c>
    </row>
    <row r="374" spans="1:5" x14ac:dyDescent="0.25">
      <c r="A374" s="2">
        <v>44669</v>
      </c>
      <c r="B374" s="1" t="s">
        <v>146</v>
      </c>
      <c r="C374" s="5">
        <v>168692.51</v>
      </c>
      <c r="D374" s="5">
        <v>0</v>
      </c>
      <c r="E374" s="5">
        <v>-6439721.4100000001</v>
      </c>
    </row>
    <row r="375" spans="1:5" x14ac:dyDescent="0.25">
      <c r="A375" s="2">
        <v>44669</v>
      </c>
      <c r="B375" s="1" t="s">
        <v>147</v>
      </c>
      <c r="C375" s="5">
        <v>280000</v>
      </c>
      <c r="D375" s="5">
        <v>0</v>
      </c>
      <c r="E375" s="5">
        <v>-6719721.4100000001</v>
      </c>
    </row>
    <row r="376" spans="1:5" x14ac:dyDescent="0.25">
      <c r="A376" s="2">
        <v>44669</v>
      </c>
      <c r="B376" s="1" t="s">
        <v>148</v>
      </c>
      <c r="C376" s="5">
        <v>315000</v>
      </c>
      <c r="D376" s="5">
        <v>0</v>
      </c>
      <c r="E376" s="5">
        <v>-7034721.4100000001</v>
      </c>
    </row>
    <row r="377" spans="1:5" x14ac:dyDescent="0.25">
      <c r="A377" s="2">
        <v>44669</v>
      </c>
      <c r="B377" s="1" t="s">
        <v>149</v>
      </c>
      <c r="C377" s="5">
        <v>315000</v>
      </c>
      <c r="D377" s="5">
        <v>0</v>
      </c>
      <c r="E377" s="5">
        <v>-7349721.4100000001</v>
      </c>
    </row>
    <row r="378" spans="1:5" x14ac:dyDescent="0.25">
      <c r="A378" s="2">
        <v>44669</v>
      </c>
      <c r="B378" s="1" t="s">
        <v>150</v>
      </c>
      <c r="C378" s="5">
        <v>340000</v>
      </c>
      <c r="D378" s="5">
        <v>0</v>
      </c>
      <c r="E378" s="5">
        <v>-7689721.4100000001</v>
      </c>
    </row>
    <row r="379" spans="1:5" x14ac:dyDescent="0.25">
      <c r="A379" s="2">
        <v>44669</v>
      </c>
      <c r="B379" s="1" t="s">
        <v>151</v>
      </c>
      <c r="C379" s="5">
        <v>617540</v>
      </c>
      <c r="D379" s="5">
        <v>0</v>
      </c>
      <c r="E379" s="5">
        <v>-8307261.4100000001</v>
      </c>
    </row>
    <row r="380" spans="1:5" x14ac:dyDescent="0.25">
      <c r="A380" s="2">
        <v>44669</v>
      </c>
      <c r="B380" s="1" t="s">
        <v>152</v>
      </c>
      <c r="C380" s="5">
        <v>650000</v>
      </c>
      <c r="D380" s="5">
        <v>0</v>
      </c>
      <c r="E380" s="5">
        <v>-8957261.4100000001</v>
      </c>
    </row>
    <row r="381" spans="1:5" x14ac:dyDescent="0.25">
      <c r="A381" s="2">
        <v>44669</v>
      </c>
      <c r="B381" s="1" t="s">
        <v>153</v>
      </c>
      <c r="C381" s="5">
        <v>650000</v>
      </c>
      <c r="D381" s="5">
        <v>0</v>
      </c>
      <c r="E381" s="5">
        <v>-9607261.4100000001</v>
      </c>
    </row>
    <row r="382" spans="1:5" x14ac:dyDescent="0.25">
      <c r="A382" s="2">
        <v>44669</v>
      </c>
      <c r="B382" s="1" t="s">
        <v>29</v>
      </c>
      <c r="C382" s="5">
        <v>0</v>
      </c>
      <c r="D382" s="5">
        <v>8700000</v>
      </c>
      <c r="E382" s="5">
        <v>-907261.41</v>
      </c>
    </row>
    <row r="383" spans="1:5" x14ac:dyDescent="0.25">
      <c r="A383" s="1"/>
      <c r="B383" s="1" t="s">
        <v>30</v>
      </c>
      <c r="C383" s="5"/>
      <c r="D383" s="5"/>
      <c r="E383" s="5"/>
    </row>
    <row r="384" spans="1:5" x14ac:dyDescent="0.25">
      <c r="A384" s="1"/>
      <c r="B384" s="1">
        <v>30712013962</v>
      </c>
      <c r="C384" s="5"/>
      <c r="D384" s="5"/>
      <c r="E384" s="5"/>
    </row>
    <row r="385" spans="1:5" x14ac:dyDescent="0.25">
      <c r="A385" s="1"/>
      <c r="B385" s="1" t="s">
        <v>31</v>
      </c>
      <c r="C385" s="5"/>
      <c r="D385" s="5"/>
      <c r="E385" s="5"/>
    </row>
    <row r="386" spans="1:5" x14ac:dyDescent="0.25">
      <c r="A386" s="2">
        <v>44669</v>
      </c>
      <c r="B386" s="1" t="s">
        <v>45</v>
      </c>
      <c r="C386" s="5">
        <v>120000</v>
      </c>
      <c r="D386" s="5">
        <v>0</v>
      </c>
      <c r="E386" s="5">
        <v>-1027261.41</v>
      </c>
    </row>
    <row r="387" spans="1:5" x14ac:dyDescent="0.25">
      <c r="A387" s="1"/>
      <c r="B387" s="1" t="s">
        <v>30</v>
      </c>
      <c r="C387" s="5"/>
      <c r="D387" s="5"/>
      <c r="E387" s="5"/>
    </row>
    <row r="388" spans="1:5" x14ac:dyDescent="0.25">
      <c r="A388" s="1"/>
      <c r="B388" s="1">
        <v>30712013962</v>
      </c>
      <c r="C388" s="5"/>
      <c r="D388" s="5"/>
      <c r="E388" s="5"/>
    </row>
    <row r="389" spans="1:5" x14ac:dyDescent="0.25">
      <c r="A389" s="1"/>
      <c r="B389" s="1">
        <v>126375453</v>
      </c>
      <c r="C389" s="5"/>
      <c r="D389" s="5"/>
      <c r="E389" s="5"/>
    </row>
    <row r="390" spans="1:5" x14ac:dyDescent="0.25">
      <c r="A390" s="1"/>
      <c r="B390" s="1" t="s">
        <v>71</v>
      </c>
      <c r="C390" s="5"/>
      <c r="D390" s="5"/>
      <c r="E390" s="5"/>
    </row>
    <row r="391" spans="1:5" x14ac:dyDescent="0.25">
      <c r="A391" s="1"/>
      <c r="B391" s="1" t="s">
        <v>48</v>
      </c>
      <c r="C391" s="5"/>
      <c r="D391" s="5"/>
      <c r="E391" s="5"/>
    </row>
    <row r="392" spans="1:5" x14ac:dyDescent="0.25">
      <c r="A392" s="2">
        <v>44669</v>
      </c>
      <c r="B392" s="1" t="s">
        <v>29</v>
      </c>
      <c r="C392" s="5">
        <v>0</v>
      </c>
      <c r="D392" s="5">
        <v>150000</v>
      </c>
      <c r="E392" s="5">
        <v>-877261.41</v>
      </c>
    </row>
    <row r="393" spans="1:5" x14ac:dyDescent="0.25">
      <c r="A393" s="1"/>
      <c r="B393" s="1" t="s">
        <v>154</v>
      </c>
      <c r="C393" s="5"/>
      <c r="D393" s="5"/>
      <c r="E393" s="5"/>
    </row>
    <row r="394" spans="1:5" x14ac:dyDescent="0.25">
      <c r="A394" s="1"/>
      <c r="B394" s="1">
        <v>30712013962</v>
      </c>
      <c r="C394" s="5"/>
      <c r="D394" s="5"/>
      <c r="E394" s="5"/>
    </row>
    <row r="395" spans="1:5" x14ac:dyDescent="0.25">
      <c r="A395" s="1"/>
      <c r="B395" s="1" t="s">
        <v>71</v>
      </c>
      <c r="C395" s="5"/>
      <c r="D395" s="5"/>
      <c r="E395" s="5"/>
    </row>
    <row r="396" spans="1:5" x14ac:dyDescent="0.25">
      <c r="A396" s="2">
        <v>44669</v>
      </c>
      <c r="B396" s="1" t="s">
        <v>45</v>
      </c>
      <c r="C396" s="5">
        <v>150000</v>
      </c>
      <c r="D396" s="5">
        <v>0</v>
      </c>
      <c r="E396" s="5">
        <v>-1027261.41</v>
      </c>
    </row>
    <row r="397" spans="1:5" x14ac:dyDescent="0.25">
      <c r="A397" s="1"/>
      <c r="B397" s="1" t="s">
        <v>30</v>
      </c>
      <c r="C397" s="5"/>
      <c r="D397" s="5"/>
      <c r="E397" s="5"/>
    </row>
    <row r="398" spans="1:5" x14ac:dyDescent="0.25">
      <c r="A398" s="1"/>
      <c r="B398" s="1">
        <v>30712013962</v>
      </c>
      <c r="C398" s="5"/>
      <c r="D398" s="5"/>
      <c r="E398" s="5"/>
    </row>
    <row r="399" spans="1:5" x14ac:dyDescent="0.25">
      <c r="A399" s="1"/>
      <c r="B399" s="1">
        <v>126391148</v>
      </c>
      <c r="C399" s="5"/>
      <c r="D399" s="5"/>
      <c r="E399" s="5"/>
    </row>
    <row r="400" spans="1:5" x14ac:dyDescent="0.25">
      <c r="A400" s="1"/>
      <c r="B400" s="1" t="s">
        <v>122</v>
      </c>
      <c r="C400" s="5"/>
      <c r="D400" s="5"/>
      <c r="E400" s="5"/>
    </row>
    <row r="401" spans="1:5" x14ac:dyDescent="0.25">
      <c r="A401" s="1"/>
      <c r="B401" s="1" t="s">
        <v>48</v>
      </c>
      <c r="C401" s="5"/>
      <c r="D401" s="5"/>
      <c r="E401" s="5"/>
    </row>
    <row r="402" spans="1:5" x14ac:dyDescent="0.25">
      <c r="A402" s="2">
        <v>44669</v>
      </c>
      <c r="B402" s="1" t="s">
        <v>67</v>
      </c>
      <c r="C402" s="5">
        <v>170</v>
      </c>
      <c r="D402" s="5">
        <v>0</v>
      </c>
      <c r="E402" s="5">
        <v>-1027431.41</v>
      </c>
    </row>
    <row r="403" spans="1:5" x14ac:dyDescent="0.25">
      <c r="A403" s="2">
        <v>44669</v>
      </c>
      <c r="B403" s="1" t="s">
        <v>11</v>
      </c>
      <c r="C403" s="5">
        <v>35.700000000000003</v>
      </c>
      <c r="D403" s="5">
        <v>0</v>
      </c>
      <c r="E403" s="5">
        <v>-1027467.11</v>
      </c>
    </row>
    <row r="404" spans="1:5" x14ac:dyDescent="0.25">
      <c r="A404" s="2">
        <v>44669</v>
      </c>
      <c r="B404" s="1" t="s">
        <v>8</v>
      </c>
      <c r="C404" s="5">
        <v>20082.36</v>
      </c>
      <c r="D404" s="5">
        <v>0</v>
      </c>
      <c r="E404" s="5">
        <v>-1047549.47</v>
      </c>
    </row>
    <row r="405" spans="1:5" x14ac:dyDescent="0.25">
      <c r="A405" s="2">
        <v>44669</v>
      </c>
      <c r="B405" s="1" t="s">
        <v>155</v>
      </c>
      <c r="C405" s="5">
        <v>64614</v>
      </c>
      <c r="D405" s="5">
        <v>0</v>
      </c>
      <c r="E405" s="5">
        <v>-1112163.47</v>
      </c>
    </row>
    <row r="406" spans="1:5" x14ac:dyDescent="0.25">
      <c r="A406" s="2">
        <v>44669</v>
      </c>
      <c r="B406" s="1" t="s">
        <v>156</v>
      </c>
      <c r="C406" s="5">
        <v>108974.49</v>
      </c>
      <c r="D406" s="5">
        <v>0</v>
      </c>
      <c r="E406" s="5">
        <v>-1221137.96</v>
      </c>
    </row>
    <row r="407" spans="1:5" x14ac:dyDescent="0.25">
      <c r="A407" s="2">
        <v>44669</v>
      </c>
      <c r="B407" s="1" t="s">
        <v>157</v>
      </c>
      <c r="C407" s="5">
        <v>166189.01999999999</v>
      </c>
      <c r="D407" s="5">
        <v>0</v>
      </c>
      <c r="E407" s="5">
        <v>-1387326.98</v>
      </c>
    </row>
    <row r="408" spans="1:5" x14ac:dyDescent="0.25">
      <c r="A408" s="2">
        <v>44669</v>
      </c>
      <c r="B408" s="1" t="s">
        <v>158</v>
      </c>
      <c r="C408" s="5">
        <v>262822.37</v>
      </c>
      <c r="D408" s="5">
        <v>0</v>
      </c>
      <c r="E408" s="5">
        <v>-1650149.35</v>
      </c>
    </row>
    <row r="409" spans="1:5" x14ac:dyDescent="0.25">
      <c r="A409" s="2">
        <v>44669</v>
      </c>
      <c r="B409" s="1" t="s">
        <v>159</v>
      </c>
      <c r="C409" s="5">
        <v>272663.40000000002</v>
      </c>
      <c r="D409" s="5">
        <v>0</v>
      </c>
      <c r="E409" s="5">
        <v>-1922812.75</v>
      </c>
    </row>
    <row r="410" spans="1:5" x14ac:dyDescent="0.25">
      <c r="A410" s="2">
        <v>44669</v>
      </c>
      <c r="B410" s="1" t="s">
        <v>8</v>
      </c>
      <c r="C410" s="5">
        <v>5251.58</v>
      </c>
      <c r="D410" s="5">
        <v>0</v>
      </c>
      <c r="E410" s="5">
        <v>-1928064.33</v>
      </c>
    </row>
    <row r="411" spans="1:5" x14ac:dyDescent="0.25">
      <c r="A411" s="2">
        <v>44670</v>
      </c>
      <c r="B411" s="1" t="s">
        <v>160</v>
      </c>
      <c r="C411" s="5">
        <v>30235.48</v>
      </c>
      <c r="D411" s="5">
        <v>0</v>
      </c>
      <c r="E411" s="5">
        <v>-1958299.81</v>
      </c>
    </row>
    <row r="412" spans="1:5" x14ac:dyDescent="0.25">
      <c r="A412" s="2">
        <v>44670</v>
      </c>
      <c r="B412" s="1" t="s">
        <v>161</v>
      </c>
      <c r="C412" s="5">
        <v>41927</v>
      </c>
      <c r="D412" s="5">
        <v>0</v>
      </c>
      <c r="E412" s="5">
        <v>-2000226.81</v>
      </c>
    </row>
    <row r="413" spans="1:5" x14ac:dyDescent="0.25">
      <c r="A413" s="2">
        <v>44670</v>
      </c>
      <c r="B413" s="1" t="s">
        <v>162</v>
      </c>
      <c r="C413" s="5">
        <v>73192.899999999994</v>
      </c>
      <c r="D413" s="5">
        <v>0</v>
      </c>
      <c r="E413" s="5">
        <v>-2073419.71</v>
      </c>
    </row>
    <row r="414" spans="1:5" x14ac:dyDescent="0.25">
      <c r="A414" s="2">
        <v>44670</v>
      </c>
      <c r="B414" s="1" t="s">
        <v>163</v>
      </c>
      <c r="C414" s="5">
        <v>76091.899999999994</v>
      </c>
      <c r="D414" s="5">
        <v>0</v>
      </c>
      <c r="E414" s="5">
        <v>-2149511.61</v>
      </c>
    </row>
    <row r="415" spans="1:5" x14ac:dyDescent="0.25">
      <c r="A415" s="2">
        <v>44670</v>
      </c>
      <c r="B415" s="1" t="s">
        <v>164</v>
      </c>
      <c r="C415" s="5">
        <v>107586.83</v>
      </c>
      <c r="D415" s="5">
        <v>0</v>
      </c>
      <c r="E415" s="5">
        <v>-2257098.44</v>
      </c>
    </row>
    <row r="416" spans="1:5" x14ac:dyDescent="0.25">
      <c r="A416" s="2">
        <v>44670</v>
      </c>
      <c r="B416" s="1" t="s">
        <v>165</v>
      </c>
      <c r="C416" s="5">
        <v>135671.25</v>
      </c>
      <c r="D416" s="5">
        <v>0</v>
      </c>
      <c r="E416" s="5">
        <v>-2392769.69</v>
      </c>
    </row>
    <row r="417" spans="1:5" x14ac:dyDescent="0.25">
      <c r="A417" s="2">
        <v>44670</v>
      </c>
      <c r="B417" s="1" t="s">
        <v>166</v>
      </c>
      <c r="C417" s="5">
        <v>142762</v>
      </c>
      <c r="D417" s="5">
        <v>0</v>
      </c>
      <c r="E417" s="5">
        <v>-2535531.69</v>
      </c>
    </row>
    <row r="418" spans="1:5" x14ac:dyDescent="0.25">
      <c r="A418" s="2">
        <v>44670</v>
      </c>
      <c r="B418" s="1" t="s">
        <v>167</v>
      </c>
      <c r="C418" s="5">
        <v>150000</v>
      </c>
      <c r="D418" s="5">
        <v>0</v>
      </c>
      <c r="E418" s="5">
        <v>-2685531.69</v>
      </c>
    </row>
    <row r="419" spans="1:5" x14ac:dyDescent="0.25">
      <c r="A419" s="2">
        <v>44670</v>
      </c>
      <c r="B419" s="1" t="s">
        <v>168</v>
      </c>
      <c r="C419" s="5">
        <v>150000</v>
      </c>
      <c r="D419" s="5">
        <v>0</v>
      </c>
      <c r="E419" s="5">
        <v>-2835531.69</v>
      </c>
    </row>
    <row r="420" spans="1:5" x14ac:dyDescent="0.25">
      <c r="A420" s="2">
        <v>44670</v>
      </c>
      <c r="B420" s="1" t="s">
        <v>169</v>
      </c>
      <c r="C420" s="5">
        <v>160000</v>
      </c>
      <c r="D420" s="5">
        <v>0</v>
      </c>
      <c r="E420" s="5">
        <v>-2995531.69</v>
      </c>
    </row>
    <row r="421" spans="1:5" x14ac:dyDescent="0.25">
      <c r="A421" s="2">
        <v>44670</v>
      </c>
      <c r="B421" s="1" t="s">
        <v>170</v>
      </c>
      <c r="C421" s="5">
        <v>200000</v>
      </c>
      <c r="D421" s="5">
        <v>0</v>
      </c>
      <c r="E421" s="5">
        <v>-3195531.69</v>
      </c>
    </row>
    <row r="422" spans="1:5" x14ac:dyDescent="0.25">
      <c r="A422" s="2">
        <v>44670</v>
      </c>
      <c r="B422" s="1" t="s">
        <v>171</v>
      </c>
      <c r="C422" s="5">
        <v>250000</v>
      </c>
      <c r="D422" s="5">
        <v>0</v>
      </c>
      <c r="E422" s="5">
        <v>-3445531.69</v>
      </c>
    </row>
    <row r="423" spans="1:5" x14ac:dyDescent="0.25">
      <c r="A423" s="2">
        <v>44670</v>
      </c>
      <c r="B423" s="1" t="s">
        <v>172</v>
      </c>
      <c r="C423" s="5">
        <v>273718.75</v>
      </c>
      <c r="D423" s="5">
        <v>0</v>
      </c>
      <c r="E423" s="5">
        <v>-3719250.44</v>
      </c>
    </row>
    <row r="424" spans="1:5" x14ac:dyDescent="0.25">
      <c r="A424" s="2">
        <v>44670</v>
      </c>
      <c r="B424" s="1" t="s">
        <v>173</v>
      </c>
      <c r="C424" s="5">
        <v>273718.75</v>
      </c>
      <c r="D424" s="5">
        <v>0</v>
      </c>
      <c r="E424" s="5">
        <v>-3992969.19</v>
      </c>
    </row>
    <row r="425" spans="1:5" x14ac:dyDescent="0.25">
      <c r="A425" s="2">
        <v>44670</v>
      </c>
      <c r="B425" s="1" t="s">
        <v>174</v>
      </c>
      <c r="C425" s="5">
        <v>292059.40000000002</v>
      </c>
      <c r="D425" s="5">
        <v>0</v>
      </c>
      <c r="E425" s="5">
        <v>-4285028.59</v>
      </c>
    </row>
    <row r="426" spans="1:5" x14ac:dyDescent="0.25">
      <c r="A426" s="2">
        <v>44670</v>
      </c>
      <c r="B426" s="1" t="s">
        <v>175</v>
      </c>
      <c r="C426" s="5">
        <v>500000</v>
      </c>
      <c r="D426" s="5">
        <v>0</v>
      </c>
      <c r="E426" s="5">
        <v>-4785028.59</v>
      </c>
    </row>
    <row r="427" spans="1:5" x14ac:dyDescent="0.25">
      <c r="A427" s="2">
        <v>44670</v>
      </c>
      <c r="B427" s="1" t="s">
        <v>176</v>
      </c>
      <c r="C427" s="5">
        <v>617540</v>
      </c>
      <c r="D427" s="5">
        <v>0</v>
      </c>
      <c r="E427" s="5">
        <v>-5402568.5899999999</v>
      </c>
    </row>
    <row r="428" spans="1:5" x14ac:dyDescent="0.25">
      <c r="A428" s="2">
        <v>44670</v>
      </c>
      <c r="B428" s="1" t="s">
        <v>177</v>
      </c>
      <c r="C428" s="5">
        <v>651184.4</v>
      </c>
      <c r="D428" s="5">
        <v>0</v>
      </c>
      <c r="E428" s="5">
        <v>-6053752.9900000002</v>
      </c>
    </row>
    <row r="429" spans="1:5" x14ac:dyDescent="0.25">
      <c r="A429" s="2">
        <v>44670</v>
      </c>
      <c r="B429" s="1" t="s">
        <v>178</v>
      </c>
      <c r="C429" s="5">
        <v>0</v>
      </c>
      <c r="D429" s="5">
        <v>6035151.8799999999</v>
      </c>
      <c r="E429" s="5">
        <v>-18601.11</v>
      </c>
    </row>
    <row r="430" spans="1:5" x14ac:dyDescent="0.25">
      <c r="A430" s="2">
        <v>44670</v>
      </c>
      <c r="B430" s="1" t="s">
        <v>179</v>
      </c>
      <c r="C430" s="5">
        <v>0</v>
      </c>
      <c r="D430" s="5">
        <v>5153656.5</v>
      </c>
      <c r="E430" s="5">
        <v>5135055.3899999997</v>
      </c>
    </row>
    <row r="431" spans="1:5" x14ac:dyDescent="0.25">
      <c r="A431" s="1"/>
      <c r="B431" s="1" t="s">
        <v>180</v>
      </c>
      <c r="C431" s="5"/>
      <c r="D431" s="5"/>
      <c r="E431" s="5"/>
    </row>
    <row r="432" spans="1:5" x14ac:dyDescent="0.25">
      <c r="A432" s="1"/>
      <c r="B432" s="1" t="s">
        <v>181</v>
      </c>
      <c r="C432" s="5"/>
      <c r="D432" s="5"/>
      <c r="E432" s="5"/>
    </row>
    <row r="433" spans="1:5" x14ac:dyDescent="0.25">
      <c r="A433" s="2">
        <v>44670</v>
      </c>
      <c r="B433" s="1" t="s">
        <v>23</v>
      </c>
      <c r="C433" s="5">
        <v>63132.29</v>
      </c>
      <c r="D433" s="5">
        <v>0</v>
      </c>
      <c r="E433" s="5">
        <v>5071923.0999999996</v>
      </c>
    </row>
    <row r="434" spans="1:5" x14ac:dyDescent="0.25">
      <c r="A434" s="1"/>
      <c r="B434" s="1" t="s">
        <v>24</v>
      </c>
      <c r="C434" s="5"/>
      <c r="D434" s="5"/>
      <c r="E434" s="5"/>
    </row>
    <row r="435" spans="1:5" x14ac:dyDescent="0.25">
      <c r="A435" s="2">
        <v>44670</v>
      </c>
      <c r="B435" s="1" t="s">
        <v>182</v>
      </c>
      <c r="C435" s="5">
        <v>11250</v>
      </c>
      <c r="D435" s="5">
        <v>0</v>
      </c>
      <c r="E435" s="5">
        <v>5060673.0999999996</v>
      </c>
    </row>
    <row r="436" spans="1:5" x14ac:dyDescent="0.25">
      <c r="A436" s="1"/>
      <c r="B436" s="1" t="s">
        <v>183</v>
      </c>
      <c r="C436" s="5"/>
      <c r="D436" s="5"/>
      <c r="E436" s="5"/>
    </row>
    <row r="437" spans="1:5" x14ac:dyDescent="0.25">
      <c r="A437" s="2">
        <v>44670</v>
      </c>
      <c r="B437" s="1" t="s">
        <v>11</v>
      </c>
      <c r="C437" s="5">
        <v>2362.5</v>
      </c>
      <c r="D437" s="5">
        <v>0</v>
      </c>
      <c r="E437" s="5">
        <v>5058310.5999999996</v>
      </c>
    </row>
    <row r="438" spans="1:5" x14ac:dyDescent="0.25">
      <c r="A438" s="2">
        <v>44670</v>
      </c>
      <c r="B438" s="1" t="s">
        <v>10</v>
      </c>
      <c r="C438" s="5">
        <v>337.5</v>
      </c>
      <c r="D438" s="5">
        <v>0</v>
      </c>
      <c r="E438" s="5">
        <v>5057973.0999999996</v>
      </c>
    </row>
    <row r="439" spans="1:5" x14ac:dyDescent="0.25">
      <c r="A439" s="2">
        <v>44670</v>
      </c>
      <c r="B439" s="1" t="s">
        <v>45</v>
      </c>
      <c r="C439" s="5">
        <v>3000000</v>
      </c>
      <c r="D439" s="5">
        <v>0</v>
      </c>
      <c r="E439" s="5">
        <v>2057973.1</v>
      </c>
    </row>
    <row r="440" spans="1:5" x14ac:dyDescent="0.25">
      <c r="A440" s="1"/>
      <c r="B440" s="1" t="s">
        <v>30</v>
      </c>
      <c r="C440" s="5"/>
      <c r="D440" s="5"/>
      <c r="E440" s="5"/>
    </row>
    <row r="441" spans="1:5" x14ac:dyDescent="0.25">
      <c r="A441" s="1"/>
      <c r="B441" s="1">
        <v>30712013962</v>
      </c>
      <c r="C441" s="5"/>
      <c r="D441" s="5"/>
      <c r="E441" s="5"/>
    </row>
    <row r="442" spans="1:5" x14ac:dyDescent="0.25">
      <c r="A442" s="1"/>
      <c r="B442" s="1">
        <v>126492267</v>
      </c>
      <c r="C442" s="5"/>
      <c r="D442" s="5"/>
      <c r="E442" s="5"/>
    </row>
    <row r="443" spans="1:5" x14ac:dyDescent="0.25">
      <c r="A443" s="1"/>
      <c r="B443" s="1" t="s">
        <v>31</v>
      </c>
      <c r="C443" s="5"/>
      <c r="D443" s="5"/>
      <c r="E443" s="5"/>
    </row>
    <row r="444" spans="1:5" x14ac:dyDescent="0.25">
      <c r="A444" s="1"/>
      <c r="B444" s="1" t="s">
        <v>48</v>
      </c>
      <c r="C444" s="5"/>
      <c r="D444" s="5"/>
      <c r="E444" s="5"/>
    </row>
    <row r="445" spans="1:5" x14ac:dyDescent="0.25">
      <c r="A445" s="2">
        <v>44670</v>
      </c>
      <c r="B445" s="1" t="s">
        <v>67</v>
      </c>
      <c r="C445" s="5">
        <v>250</v>
      </c>
      <c r="D445" s="5">
        <v>0</v>
      </c>
      <c r="E445" s="5">
        <v>2057723.1</v>
      </c>
    </row>
    <row r="446" spans="1:5" x14ac:dyDescent="0.25">
      <c r="A446" s="2">
        <v>44670</v>
      </c>
      <c r="B446" s="1" t="s">
        <v>11</v>
      </c>
      <c r="C446" s="5">
        <v>52.5</v>
      </c>
      <c r="D446" s="5">
        <v>0</v>
      </c>
      <c r="E446" s="5">
        <v>2057670.6</v>
      </c>
    </row>
    <row r="447" spans="1:5" x14ac:dyDescent="0.25">
      <c r="A447" s="2">
        <v>44670</v>
      </c>
      <c r="B447" s="1" t="s">
        <v>184</v>
      </c>
      <c r="C447" s="5">
        <v>1564061.53</v>
      </c>
      <c r="D447" s="5">
        <v>0</v>
      </c>
      <c r="E447" s="5">
        <v>493609.07</v>
      </c>
    </row>
    <row r="448" spans="1:5" x14ac:dyDescent="0.25">
      <c r="A448" s="1"/>
      <c r="B448" s="1">
        <v>808023450151</v>
      </c>
      <c r="C448" s="5"/>
      <c r="D448" s="5"/>
      <c r="E448" s="5"/>
    </row>
    <row r="449" spans="1:5" x14ac:dyDescent="0.25">
      <c r="A449" s="2">
        <v>44670</v>
      </c>
      <c r="B449" s="1" t="s">
        <v>8</v>
      </c>
      <c r="C449" s="5">
        <v>25218.44</v>
      </c>
      <c r="D449" s="5">
        <v>0</v>
      </c>
      <c r="E449" s="5">
        <v>468390.63</v>
      </c>
    </row>
    <row r="450" spans="1:5" x14ac:dyDescent="0.25">
      <c r="A450" s="2">
        <v>44670</v>
      </c>
      <c r="B450" s="1" t="s">
        <v>32</v>
      </c>
      <c r="C450" s="5">
        <v>30921.94</v>
      </c>
      <c r="D450" s="5">
        <v>0</v>
      </c>
      <c r="E450" s="5">
        <v>437468.69</v>
      </c>
    </row>
    <row r="451" spans="1:5" x14ac:dyDescent="0.25">
      <c r="A451" s="2">
        <v>44670</v>
      </c>
      <c r="B451" s="1" t="s">
        <v>185</v>
      </c>
      <c r="C451" s="5">
        <v>4232.6099999999997</v>
      </c>
      <c r="D451" s="5">
        <v>0</v>
      </c>
      <c r="E451" s="5">
        <v>433236.08</v>
      </c>
    </row>
    <row r="452" spans="1:5" x14ac:dyDescent="0.25">
      <c r="A452" s="2">
        <v>44670</v>
      </c>
      <c r="B452" s="1" t="s">
        <v>8</v>
      </c>
      <c r="C452" s="5">
        <v>25.4</v>
      </c>
      <c r="D452" s="5">
        <v>0</v>
      </c>
      <c r="E452" s="5">
        <v>433210.68</v>
      </c>
    </row>
    <row r="453" spans="1:5" x14ac:dyDescent="0.25">
      <c r="A453" s="2">
        <v>44670</v>
      </c>
      <c r="B453" s="1" t="s">
        <v>186</v>
      </c>
      <c r="C453" s="5">
        <v>147480</v>
      </c>
      <c r="D453" s="5">
        <v>0</v>
      </c>
      <c r="E453" s="5">
        <v>285730.68</v>
      </c>
    </row>
    <row r="454" spans="1:5" x14ac:dyDescent="0.25">
      <c r="A454" s="2">
        <v>44670</v>
      </c>
      <c r="B454" s="1" t="s">
        <v>8</v>
      </c>
      <c r="C454" s="5">
        <v>884.88</v>
      </c>
      <c r="D454" s="5">
        <v>0</v>
      </c>
      <c r="E454" s="5">
        <v>284845.8</v>
      </c>
    </row>
    <row r="455" spans="1:5" x14ac:dyDescent="0.25">
      <c r="A455" s="2">
        <v>44671</v>
      </c>
      <c r="B455" s="1" t="s">
        <v>187</v>
      </c>
      <c r="C455" s="5">
        <v>35986.61</v>
      </c>
      <c r="D455" s="5">
        <v>0</v>
      </c>
      <c r="E455" s="5">
        <v>248859.19</v>
      </c>
    </row>
    <row r="456" spans="1:5" x14ac:dyDescent="0.25">
      <c r="A456" s="2">
        <v>44671</v>
      </c>
      <c r="B456" s="1" t="s">
        <v>188</v>
      </c>
      <c r="C456" s="5">
        <v>49529.17</v>
      </c>
      <c r="D456" s="5">
        <v>0</v>
      </c>
      <c r="E456" s="5">
        <v>199330.02</v>
      </c>
    </row>
    <row r="457" spans="1:5" x14ac:dyDescent="0.25">
      <c r="A457" s="2">
        <v>44671</v>
      </c>
      <c r="B457" s="1" t="s">
        <v>189</v>
      </c>
      <c r="C457" s="5">
        <v>61739.74</v>
      </c>
      <c r="D457" s="5">
        <v>0</v>
      </c>
      <c r="E457" s="5">
        <v>137590.28</v>
      </c>
    </row>
    <row r="458" spans="1:5" x14ac:dyDescent="0.25">
      <c r="A458" s="2">
        <v>44671</v>
      </c>
      <c r="B458" s="1" t="s">
        <v>190</v>
      </c>
      <c r="C458" s="5">
        <v>97272</v>
      </c>
      <c r="D458" s="5">
        <v>0</v>
      </c>
      <c r="E458" s="5">
        <v>40318.28</v>
      </c>
    </row>
    <row r="459" spans="1:5" x14ac:dyDescent="0.25">
      <c r="A459" s="2">
        <v>44671</v>
      </c>
      <c r="B459" s="1" t="s">
        <v>191</v>
      </c>
      <c r="C459" s="5">
        <v>160009.76999999999</v>
      </c>
      <c r="D459" s="5">
        <v>0</v>
      </c>
      <c r="E459" s="5">
        <v>-119691.49</v>
      </c>
    </row>
    <row r="460" spans="1:5" x14ac:dyDescent="0.25">
      <c r="A460" s="2">
        <v>44671</v>
      </c>
      <c r="B460" s="1" t="s">
        <v>192</v>
      </c>
      <c r="C460" s="5">
        <v>160216</v>
      </c>
      <c r="D460" s="5">
        <v>0</v>
      </c>
      <c r="E460" s="5">
        <v>-279907.49</v>
      </c>
    </row>
    <row r="461" spans="1:5" x14ac:dyDescent="0.25">
      <c r="A461" s="2">
        <v>44671</v>
      </c>
      <c r="B461" s="1" t="s">
        <v>193</v>
      </c>
      <c r="C461" s="5">
        <v>240000</v>
      </c>
      <c r="D461" s="5">
        <v>0</v>
      </c>
      <c r="E461" s="5">
        <v>-519907.49</v>
      </c>
    </row>
    <row r="462" spans="1:5" x14ac:dyDescent="0.25">
      <c r="A462" s="2">
        <v>44671</v>
      </c>
      <c r="B462" s="1" t="s">
        <v>194</v>
      </c>
      <c r="C462" s="5">
        <v>280000</v>
      </c>
      <c r="D462" s="5">
        <v>0</v>
      </c>
      <c r="E462" s="5">
        <v>-799907.49</v>
      </c>
    </row>
    <row r="463" spans="1:5" x14ac:dyDescent="0.25">
      <c r="A463" s="2">
        <v>44671</v>
      </c>
      <c r="B463" s="1" t="s">
        <v>195</v>
      </c>
      <c r="C463" s="5">
        <v>571000</v>
      </c>
      <c r="D463" s="5">
        <v>0</v>
      </c>
      <c r="E463" s="5">
        <v>-1370907.49</v>
      </c>
    </row>
    <row r="464" spans="1:5" x14ac:dyDescent="0.25">
      <c r="A464" s="2">
        <v>44671</v>
      </c>
      <c r="B464" s="1" t="s">
        <v>26</v>
      </c>
      <c r="C464" s="5">
        <v>0</v>
      </c>
      <c r="D464" s="5">
        <v>284112.5</v>
      </c>
      <c r="E464" s="5">
        <v>-1086794.99</v>
      </c>
    </row>
    <row r="465" spans="1:5" x14ac:dyDescent="0.25">
      <c r="A465" s="1"/>
      <c r="B465" s="1" t="s">
        <v>196</v>
      </c>
      <c r="C465" s="5"/>
      <c r="D465" s="5"/>
      <c r="E465" s="5"/>
    </row>
    <row r="466" spans="1:5" x14ac:dyDescent="0.25">
      <c r="A466" s="1"/>
      <c r="B466" s="1">
        <v>30999080126</v>
      </c>
      <c r="C466" s="5"/>
      <c r="D466" s="5"/>
      <c r="E466" s="5"/>
    </row>
    <row r="467" spans="1:5" x14ac:dyDescent="0.25">
      <c r="A467" s="1"/>
      <c r="B467" s="1" t="s">
        <v>28</v>
      </c>
      <c r="C467" s="5"/>
      <c r="D467" s="5"/>
      <c r="E467" s="5"/>
    </row>
    <row r="468" spans="1:5" x14ac:dyDescent="0.25">
      <c r="A468" s="2">
        <v>44671</v>
      </c>
      <c r="B468" s="1" t="s">
        <v>23</v>
      </c>
      <c r="C468" s="5">
        <v>3480.38</v>
      </c>
      <c r="D468" s="5">
        <v>0</v>
      </c>
      <c r="E468" s="5">
        <v>-1090275.3700000001</v>
      </c>
    </row>
    <row r="469" spans="1:5" x14ac:dyDescent="0.25">
      <c r="A469" s="1"/>
      <c r="B469" s="1" t="s">
        <v>24</v>
      </c>
      <c r="C469" s="5"/>
      <c r="D469" s="5"/>
      <c r="E469" s="5"/>
    </row>
    <row r="470" spans="1:5" x14ac:dyDescent="0.25">
      <c r="A470" s="2">
        <v>44671</v>
      </c>
      <c r="B470" s="1" t="s">
        <v>23</v>
      </c>
      <c r="C470" s="5">
        <v>142.06</v>
      </c>
      <c r="D470" s="5">
        <v>0</v>
      </c>
      <c r="E470" s="5">
        <v>-1090417.43</v>
      </c>
    </row>
    <row r="471" spans="1:5" x14ac:dyDescent="0.25">
      <c r="A471" s="1"/>
      <c r="B471" s="1" t="s">
        <v>25</v>
      </c>
      <c r="C471" s="5"/>
      <c r="D471" s="5"/>
      <c r="E471" s="5"/>
    </row>
    <row r="472" spans="1:5" x14ac:dyDescent="0.25">
      <c r="A472" s="2">
        <v>44671</v>
      </c>
      <c r="B472" s="1" t="s">
        <v>29</v>
      </c>
      <c r="C472" s="5">
        <v>0</v>
      </c>
      <c r="D472" s="5">
        <v>200000</v>
      </c>
      <c r="E472" s="5">
        <v>-890417.43</v>
      </c>
    </row>
    <row r="473" spans="1:5" x14ac:dyDescent="0.25">
      <c r="A473" s="1"/>
      <c r="B473" s="1" t="s">
        <v>30</v>
      </c>
      <c r="C473" s="5"/>
      <c r="D473" s="5"/>
      <c r="E473" s="5"/>
    </row>
    <row r="474" spans="1:5" x14ac:dyDescent="0.25">
      <c r="A474" s="1"/>
      <c r="B474" s="1">
        <v>30712013962</v>
      </c>
      <c r="C474" s="5"/>
      <c r="D474" s="5"/>
      <c r="E474" s="5"/>
    </row>
    <row r="475" spans="1:5" x14ac:dyDescent="0.25">
      <c r="A475" s="1"/>
      <c r="B475" s="1" t="s">
        <v>31</v>
      </c>
      <c r="C475" s="5"/>
      <c r="D475" s="5"/>
      <c r="E475" s="5"/>
    </row>
    <row r="476" spans="1:5" x14ac:dyDescent="0.25">
      <c r="A476" s="2">
        <v>44671</v>
      </c>
      <c r="B476" s="1" t="s">
        <v>8</v>
      </c>
      <c r="C476" s="5">
        <v>9956.25</v>
      </c>
      <c r="D476" s="5">
        <v>0</v>
      </c>
      <c r="E476" s="5">
        <v>-900373.68</v>
      </c>
    </row>
    <row r="477" spans="1:5" x14ac:dyDescent="0.25">
      <c r="A477" s="2">
        <v>44671</v>
      </c>
      <c r="B477" s="1" t="s">
        <v>32</v>
      </c>
      <c r="C477" s="5">
        <v>1704.68</v>
      </c>
      <c r="D477" s="5">
        <v>0</v>
      </c>
      <c r="E477" s="5">
        <v>-902078.36</v>
      </c>
    </row>
    <row r="478" spans="1:5" x14ac:dyDescent="0.25">
      <c r="A478" s="2">
        <v>44671</v>
      </c>
      <c r="B478" s="1" t="s">
        <v>197</v>
      </c>
      <c r="C478" s="5">
        <v>240000</v>
      </c>
      <c r="D478" s="5">
        <v>0</v>
      </c>
      <c r="E478" s="5">
        <v>-1142078.3600000001</v>
      </c>
    </row>
    <row r="479" spans="1:5" x14ac:dyDescent="0.25">
      <c r="A479" s="2">
        <v>44671</v>
      </c>
      <c r="B479" s="1" t="s">
        <v>198</v>
      </c>
      <c r="C479" s="5">
        <v>445000</v>
      </c>
      <c r="D479" s="5">
        <v>0</v>
      </c>
      <c r="E479" s="5">
        <v>-1587078.36</v>
      </c>
    </row>
    <row r="480" spans="1:5" x14ac:dyDescent="0.25">
      <c r="A480" s="2">
        <v>44671</v>
      </c>
      <c r="B480" s="1" t="s">
        <v>8</v>
      </c>
      <c r="C480" s="5">
        <v>4110</v>
      </c>
      <c r="D480" s="5">
        <v>0</v>
      </c>
      <c r="E480" s="5">
        <v>-1591188.36</v>
      </c>
    </row>
    <row r="481" spans="1:5" x14ac:dyDescent="0.25">
      <c r="A481" s="2">
        <v>44672</v>
      </c>
      <c r="B481" s="1" t="s">
        <v>199</v>
      </c>
      <c r="C481" s="5">
        <v>45000</v>
      </c>
      <c r="D481" s="5">
        <v>0</v>
      </c>
      <c r="E481" s="5">
        <v>-1636188.36</v>
      </c>
    </row>
    <row r="482" spans="1:5" x14ac:dyDescent="0.25">
      <c r="A482" s="2">
        <v>44672</v>
      </c>
      <c r="B482" s="1" t="s">
        <v>200</v>
      </c>
      <c r="C482" s="5">
        <v>83012.929999999993</v>
      </c>
      <c r="D482" s="5">
        <v>0</v>
      </c>
      <c r="E482" s="5">
        <v>-1719201.29</v>
      </c>
    </row>
    <row r="483" spans="1:5" x14ac:dyDescent="0.25">
      <c r="A483" s="2">
        <v>44672</v>
      </c>
      <c r="B483" s="1" t="s">
        <v>201</v>
      </c>
      <c r="C483" s="5">
        <v>126342.11</v>
      </c>
      <c r="D483" s="5">
        <v>0</v>
      </c>
      <c r="E483" s="5">
        <v>-1845543.4</v>
      </c>
    </row>
    <row r="484" spans="1:5" x14ac:dyDescent="0.25">
      <c r="A484" s="2">
        <v>44672</v>
      </c>
      <c r="B484" s="1" t="s">
        <v>202</v>
      </c>
      <c r="C484" s="5">
        <v>150000</v>
      </c>
      <c r="D484" s="5">
        <v>0</v>
      </c>
      <c r="E484" s="5">
        <v>-1995543.4</v>
      </c>
    </row>
    <row r="485" spans="1:5" x14ac:dyDescent="0.25">
      <c r="A485" s="2">
        <v>44672</v>
      </c>
      <c r="B485" s="1" t="s">
        <v>203</v>
      </c>
      <c r="C485" s="5">
        <v>158153.25</v>
      </c>
      <c r="D485" s="5">
        <v>0</v>
      </c>
      <c r="E485" s="5">
        <v>-2153696.65</v>
      </c>
    </row>
    <row r="486" spans="1:5" x14ac:dyDescent="0.25">
      <c r="A486" s="2">
        <v>44672</v>
      </c>
      <c r="B486" s="1" t="s">
        <v>204</v>
      </c>
      <c r="C486" s="5">
        <v>170000</v>
      </c>
      <c r="D486" s="5">
        <v>0</v>
      </c>
      <c r="E486" s="5">
        <v>-2323696.65</v>
      </c>
    </row>
    <row r="487" spans="1:5" x14ac:dyDescent="0.25">
      <c r="A487" s="2">
        <v>44672</v>
      </c>
      <c r="B487" s="1" t="s">
        <v>205</v>
      </c>
      <c r="C487" s="5">
        <v>210000</v>
      </c>
      <c r="D487" s="5">
        <v>0</v>
      </c>
      <c r="E487" s="5">
        <v>-2533696.65</v>
      </c>
    </row>
    <row r="488" spans="1:5" x14ac:dyDescent="0.25">
      <c r="A488" s="2">
        <v>44672</v>
      </c>
      <c r="B488" s="1" t="s">
        <v>206</v>
      </c>
      <c r="C488" s="5">
        <v>250000</v>
      </c>
      <c r="D488" s="5">
        <v>0</v>
      </c>
      <c r="E488" s="5">
        <v>-2783696.65</v>
      </c>
    </row>
    <row r="489" spans="1:5" x14ac:dyDescent="0.25">
      <c r="A489" s="2">
        <v>44672</v>
      </c>
      <c r="B489" s="1" t="s">
        <v>207</v>
      </c>
      <c r="C489" s="5">
        <v>264000</v>
      </c>
      <c r="D489" s="5">
        <v>0</v>
      </c>
      <c r="E489" s="5">
        <v>-3047696.65</v>
      </c>
    </row>
    <row r="490" spans="1:5" x14ac:dyDescent="0.25">
      <c r="A490" s="2">
        <v>44672</v>
      </c>
      <c r="B490" s="1" t="s">
        <v>208</v>
      </c>
      <c r="C490" s="5">
        <v>273718.75</v>
      </c>
      <c r="D490" s="5">
        <v>0</v>
      </c>
      <c r="E490" s="5">
        <v>-3321415.4</v>
      </c>
    </row>
    <row r="491" spans="1:5" x14ac:dyDescent="0.25">
      <c r="A491" s="2">
        <v>44672</v>
      </c>
      <c r="B491" s="1" t="s">
        <v>209</v>
      </c>
      <c r="C491" s="5">
        <v>356000</v>
      </c>
      <c r="D491" s="5">
        <v>0</v>
      </c>
      <c r="E491" s="5">
        <v>-3677415.4</v>
      </c>
    </row>
    <row r="492" spans="1:5" x14ac:dyDescent="0.25">
      <c r="A492" s="2">
        <v>44672</v>
      </c>
      <c r="B492" s="1" t="s">
        <v>49</v>
      </c>
      <c r="C492" s="5">
        <v>0</v>
      </c>
      <c r="D492" s="5">
        <v>290000</v>
      </c>
      <c r="E492" s="5">
        <v>-3387415.4</v>
      </c>
    </row>
    <row r="493" spans="1:5" x14ac:dyDescent="0.25">
      <c r="A493" s="1"/>
      <c r="B493" s="1" t="s">
        <v>50</v>
      </c>
      <c r="C493" s="5"/>
      <c r="D493" s="5"/>
      <c r="E493" s="5"/>
    </row>
    <row r="494" spans="1:5" x14ac:dyDescent="0.25">
      <c r="A494" s="1"/>
      <c r="B494" s="1">
        <v>30712013962</v>
      </c>
      <c r="C494" s="5"/>
      <c r="D494" s="5"/>
      <c r="E494" s="5"/>
    </row>
    <row r="495" spans="1:5" x14ac:dyDescent="0.25">
      <c r="A495" s="1"/>
      <c r="B495" s="1" t="s">
        <v>43</v>
      </c>
      <c r="C495" s="5"/>
      <c r="D495" s="5"/>
      <c r="E495" s="5"/>
    </row>
    <row r="496" spans="1:5" x14ac:dyDescent="0.25">
      <c r="A496" s="1"/>
      <c r="B496" s="1" t="s">
        <v>44</v>
      </c>
      <c r="C496" s="5"/>
      <c r="D496" s="5"/>
      <c r="E496" s="5"/>
    </row>
    <row r="497" spans="1:5" x14ac:dyDescent="0.25">
      <c r="A497" s="1"/>
      <c r="B497" s="1">
        <v>5046200650963540</v>
      </c>
      <c r="C497" s="5"/>
      <c r="D497" s="5"/>
      <c r="E497" s="5"/>
    </row>
    <row r="498" spans="1:5" x14ac:dyDescent="0.25">
      <c r="A498" s="1"/>
      <c r="B498" s="1">
        <v>200010986000</v>
      </c>
      <c r="C498" s="5"/>
      <c r="D498" s="5"/>
      <c r="E498" s="5"/>
    </row>
    <row r="499" spans="1:5" x14ac:dyDescent="0.25">
      <c r="A499" s="2">
        <v>44672</v>
      </c>
      <c r="B499" s="1" t="s">
        <v>29</v>
      </c>
      <c r="C499" s="5">
        <v>0</v>
      </c>
      <c r="D499" s="5">
        <v>800000</v>
      </c>
      <c r="E499" s="5">
        <v>-2587415.4</v>
      </c>
    </row>
    <row r="500" spans="1:5" x14ac:dyDescent="0.25">
      <c r="A500" s="1"/>
      <c r="B500" s="1" t="s">
        <v>30</v>
      </c>
      <c r="C500" s="5"/>
      <c r="D500" s="5"/>
      <c r="E500" s="5"/>
    </row>
    <row r="501" spans="1:5" x14ac:dyDescent="0.25">
      <c r="A501" s="1"/>
      <c r="B501" s="1">
        <v>30712013962</v>
      </c>
      <c r="C501" s="5"/>
      <c r="D501" s="5"/>
      <c r="E501" s="5"/>
    </row>
    <row r="502" spans="1:5" x14ac:dyDescent="0.25">
      <c r="A502" s="1"/>
      <c r="B502" s="1" t="s">
        <v>47</v>
      </c>
      <c r="C502" s="5"/>
      <c r="D502" s="5"/>
      <c r="E502" s="5"/>
    </row>
    <row r="503" spans="1:5" x14ac:dyDescent="0.25">
      <c r="A503" s="2">
        <v>44672</v>
      </c>
      <c r="B503" s="1" t="s">
        <v>29</v>
      </c>
      <c r="C503" s="5">
        <v>0</v>
      </c>
      <c r="D503" s="5">
        <v>1800000</v>
      </c>
      <c r="E503" s="5">
        <v>-787415.4</v>
      </c>
    </row>
    <row r="504" spans="1:5" x14ac:dyDescent="0.25">
      <c r="A504" s="1"/>
      <c r="B504" s="1" t="s">
        <v>30</v>
      </c>
      <c r="C504" s="5"/>
      <c r="D504" s="5"/>
      <c r="E504" s="5"/>
    </row>
    <row r="505" spans="1:5" x14ac:dyDescent="0.25">
      <c r="A505" s="1"/>
      <c r="B505" s="1">
        <v>30712013962</v>
      </c>
      <c r="C505" s="5"/>
      <c r="D505" s="5"/>
      <c r="E505" s="5"/>
    </row>
    <row r="506" spans="1:5" x14ac:dyDescent="0.25">
      <c r="A506" s="1"/>
      <c r="B506" s="1" t="s">
        <v>31</v>
      </c>
      <c r="C506" s="5"/>
      <c r="D506" s="5"/>
      <c r="E506" s="5"/>
    </row>
    <row r="507" spans="1:5" x14ac:dyDescent="0.25">
      <c r="A507" s="2">
        <v>44672</v>
      </c>
      <c r="B507" s="1" t="s">
        <v>8</v>
      </c>
      <c r="C507" s="5">
        <v>12517.36</v>
      </c>
      <c r="D507" s="5">
        <v>0</v>
      </c>
      <c r="E507" s="5">
        <v>-799932.76</v>
      </c>
    </row>
    <row r="508" spans="1:5" x14ac:dyDescent="0.25">
      <c r="A508" s="2">
        <v>44672</v>
      </c>
      <c r="B508" s="1" t="s">
        <v>210</v>
      </c>
      <c r="C508" s="5">
        <v>43972.01</v>
      </c>
      <c r="D508" s="5">
        <v>0</v>
      </c>
      <c r="E508" s="5">
        <v>-843904.77</v>
      </c>
    </row>
    <row r="509" spans="1:5" x14ac:dyDescent="0.25">
      <c r="A509" s="2">
        <v>44672</v>
      </c>
      <c r="B509" s="1" t="s">
        <v>211</v>
      </c>
      <c r="C509" s="5">
        <v>54589.39</v>
      </c>
      <c r="D509" s="5">
        <v>0</v>
      </c>
      <c r="E509" s="5">
        <v>-898494.16</v>
      </c>
    </row>
    <row r="510" spans="1:5" x14ac:dyDescent="0.25">
      <c r="A510" s="2">
        <v>44672</v>
      </c>
      <c r="B510" s="1" t="s">
        <v>212</v>
      </c>
      <c r="C510" s="5">
        <v>137270</v>
      </c>
      <c r="D510" s="5">
        <v>0</v>
      </c>
      <c r="E510" s="5">
        <v>-1035764.16</v>
      </c>
    </row>
    <row r="511" spans="1:5" x14ac:dyDescent="0.25">
      <c r="A511" s="2">
        <v>44672</v>
      </c>
      <c r="B511" s="1" t="s">
        <v>213</v>
      </c>
      <c r="C511" s="5">
        <v>1035000</v>
      </c>
      <c r="D511" s="5">
        <v>0</v>
      </c>
      <c r="E511" s="5">
        <v>-2070764.16</v>
      </c>
    </row>
    <row r="512" spans="1:5" x14ac:dyDescent="0.25">
      <c r="A512" s="2">
        <v>44672</v>
      </c>
      <c r="B512" s="1" t="s">
        <v>8</v>
      </c>
      <c r="C512" s="5">
        <v>7624.99</v>
      </c>
      <c r="D512" s="5">
        <v>0</v>
      </c>
      <c r="E512" s="5">
        <v>-2078389.15</v>
      </c>
    </row>
    <row r="513" spans="1:5" x14ac:dyDescent="0.25">
      <c r="A513" s="2">
        <v>44673</v>
      </c>
      <c r="B513" s="1" t="s">
        <v>214</v>
      </c>
      <c r="C513" s="5">
        <v>24212.01</v>
      </c>
      <c r="D513" s="5">
        <v>0</v>
      </c>
      <c r="E513" s="5">
        <v>-2102601.16</v>
      </c>
    </row>
    <row r="514" spans="1:5" x14ac:dyDescent="0.25">
      <c r="A514" s="2">
        <v>44673</v>
      </c>
      <c r="B514" s="1" t="s">
        <v>215</v>
      </c>
      <c r="C514" s="5">
        <v>27818.66</v>
      </c>
      <c r="D514" s="5">
        <v>0</v>
      </c>
      <c r="E514" s="5">
        <v>-2130419.8199999998</v>
      </c>
    </row>
    <row r="515" spans="1:5" x14ac:dyDescent="0.25">
      <c r="A515" s="2">
        <v>44673</v>
      </c>
      <c r="B515" s="1" t="s">
        <v>216</v>
      </c>
      <c r="C515" s="5">
        <v>64541.61</v>
      </c>
      <c r="D515" s="5">
        <v>0</v>
      </c>
      <c r="E515" s="5">
        <v>-2194961.4300000002</v>
      </c>
    </row>
    <row r="516" spans="1:5" x14ac:dyDescent="0.25">
      <c r="A516" s="2">
        <v>44673</v>
      </c>
      <c r="B516" s="1" t="s">
        <v>217</v>
      </c>
      <c r="C516" s="5">
        <v>100000</v>
      </c>
      <c r="D516" s="5">
        <v>0</v>
      </c>
      <c r="E516" s="5">
        <v>-2294961.4300000002</v>
      </c>
    </row>
    <row r="517" spans="1:5" x14ac:dyDescent="0.25">
      <c r="A517" s="2">
        <v>44673</v>
      </c>
      <c r="B517" s="1" t="s">
        <v>218</v>
      </c>
      <c r="C517" s="5">
        <v>210000</v>
      </c>
      <c r="D517" s="5">
        <v>0</v>
      </c>
      <c r="E517" s="5">
        <v>-2504961.4300000002</v>
      </c>
    </row>
    <row r="518" spans="1:5" x14ac:dyDescent="0.25">
      <c r="A518" s="2">
        <v>44673</v>
      </c>
      <c r="B518" s="1" t="s">
        <v>29</v>
      </c>
      <c r="C518" s="5">
        <v>0</v>
      </c>
      <c r="D518" s="5">
        <v>300000</v>
      </c>
      <c r="E518" s="5">
        <v>-2204961.4300000002</v>
      </c>
    </row>
    <row r="519" spans="1:5" x14ac:dyDescent="0.25">
      <c r="A519" s="1"/>
      <c r="B519" s="1" t="s">
        <v>30</v>
      </c>
      <c r="C519" s="5"/>
      <c r="D519" s="5"/>
      <c r="E519" s="5"/>
    </row>
    <row r="520" spans="1:5" x14ac:dyDescent="0.25">
      <c r="A520" s="1"/>
      <c r="B520" s="1">
        <v>30712013962</v>
      </c>
      <c r="C520" s="5"/>
      <c r="D520" s="5"/>
      <c r="E520" s="5"/>
    </row>
    <row r="521" spans="1:5" x14ac:dyDescent="0.25">
      <c r="A521" s="1"/>
      <c r="B521" s="1" t="s">
        <v>31</v>
      </c>
      <c r="C521" s="5"/>
      <c r="D521" s="5"/>
      <c r="E521" s="5"/>
    </row>
    <row r="522" spans="1:5" x14ac:dyDescent="0.25">
      <c r="A522" s="2">
        <v>44673</v>
      </c>
      <c r="B522" s="1" t="s">
        <v>26</v>
      </c>
      <c r="C522" s="5">
        <v>0</v>
      </c>
      <c r="D522" s="5">
        <v>95220</v>
      </c>
      <c r="E522" s="5">
        <v>-2109741.4300000002</v>
      </c>
    </row>
    <row r="523" spans="1:5" x14ac:dyDescent="0.25">
      <c r="A523" s="1"/>
      <c r="B523" s="1" t="s">
        <v>219</v>
      </c>
      <c r="C523" s="5"/>
      <c r="D523" s="5"/>
      <c r="E523" s="5"/>
    </row>
    <row r="524" spans="1:5" x14ac:dyDescent="0.25">
      <c r="A524" s="1"/>
      <c r="B524" s="1">
        <v>30999073235</v>
      </c>
      <c r="C524" s="5"/>
      <c r="D524" s="5"/>
      <c r="E524" s="5"/>
    </row>
    <row r="525" spans="1:5" x14ac:dyDescent="0.25">
      <c r="A525" s="1"/>
      <c r="B525" s="1" t="s">
        <v>28</v>
      </c>
      <c r="C525" s="5"/>
      <c r="D525" s="5"/>
      <c r="E525" s="5"/>
    </row>
    <row r="526" spans="1:5" x14ac:dyDescent="0.25">
      <c r="A526" s="2">
        <v>44673</v>
      </c>
      <c r="B526" s="1" t="s">
        <v>23</v>
      </c>
      <c r="C526" s="5">
        <v>1166.45</v>
      </c>
      <c r="D526" s="5">
        <v>0</v>
      </c>
      <c r="E526" s="5">
        <v>-2110907.88</v>
      </c>
    </row>
    <row r="527" spans="1:5" x14ac:dyDescent="0.25">
      <c r="A527" s="1"/>
      <c r="B527" s="1" t="s">
        <v>24</v>
      </c>
      <c r="C527" s="5"/>
      <c r="D527" s="5"/>
      <c r="E527" s="5"/>
    </row>
    <row r="528" spans="1:5" x14ac:dyDescent="0.25">
      <c r="A528" s="2">
        <v>44673</v>
      </c>
      <c r="B528" s="1" t="s">
        <v>23</v>
      </c>
      <c r="C528" s="5">
        <v>47.61</v>
      </c>
      <c r="D528" s="5">
        <v>0</v>
      </c>
      <c r="E528" s="5">
        <v>-2110955.4900000002</v>
      </c>
    </row>
    <row r="529" spans="1:5" x14ac:dyDescent="0.25">
      <c r="A529" s="1"/>
      <c r="B529" s="1" t="s">
        <v>25</v>
      </c>
      <c r="C529" s="5"/>
      <c r="D529" s="5"/>
      <c r="E529" s="5"/>
    </row>
    <row r="530" spans="1:5" x14ac:dyDescent="0.25">
      <c r="A530" s="2">
        <v>44673</v>
      </c>
      <c r="B530" s="1" t="s">
        <v>179</v>
      </c>
      <c r="C530" s="5">
        <v>0</v>
      </c>
      <c r="D530" s="5">
        <v>6653367</v>
      </c>
      <c r="E530" s="5">
        <v>4542411.51</v>
      </c>
    </row>
    <row r="531" spans="1:5" x14ac:dyDescent="0.25">
      <c r="A531" s="1"/>
      <c r="B531" s="1" t="s">
        <v>180</v>
      </c>
      <c r="C531" s="5"/>
      <c r="D531" s="5"/>
      <c r="E531" s="5"/>
    </row>
    <row r="532" spans="1:5" x14ac:dyDescent="0.25">
      <c r="A532" s="1"/>
      <c r="B532" s="1" t="s">
        <v>220</v>
      </c>
      <c r="C532" s="5"/>
      <c r="D532" s="5"/>
      <c r="E532" s="5"/>
    </row>
    <row r="533" spans="1:5" x14ac:dyDescent="0.25">
      <c r="A533" s="2">
        <v>44673</v>
      </c>
      <c r="B533" s="1" t="s">
        <v>23</v>
      </c>
      <c r="C533" s="5">
        <v>81503.75</v>
      </c>
      <c r="D533" s="5">
        <v>0</v>
      </c>
      <c r="E533" s="5">
        <v>4460907.76</v>
      </c>
    </row>
    <row r="534" spans="1:5" x14ac:dyDescent="0.25">
      <c r="A534" s="1"/>
      <c r="B534" s="1" t="s">
        <v>24</v>
      </c>
      <c r="C534" s="5"/>
      <c r="D534" s="5"/>
      <c r="E534" s="5"/>
    </row>
    <row r="535" spans="1:5" x14ac:dyDescent="0.25">
      <c r="A535" s="2">
        <v>44673</v>
      </c>
      <c r="B535" s="1" t="s">
        <v>182</v>
      </c>
      <c r="C535" s="5">
        <v>11250</v>
      </c>
      <c r="D535" s="5">
        <v>0</v>
      </c>
      <c r="E535" s="5">
        <v>4449657.76</v>
      </c>
    </row>
    <row r="536" spans="1:5" x14ac:dyDescent="0.25">
      <c r="A536" s="1"/>
      <c r="B536" s="1" t="s">
        <v>183</v>
      </c>
      <c r="C536" s="5"/>
      <c r="D536" s="5"/>
      <c r="E536" s="5"/>
    </row>
    <row r="537" spans="1:5" x14ac:dyDescent="0.25">
      <c r="A537" s="2">
        <v>44673</v>
      </c>
      <c r="B537" s="1" t="s">
        <v>11</v>
      </c>
      <c r="C537" s="5">
        <v>2362.5</v>
      </c>
      <c r="D537" s="5">
        <v>0</v>
      </c>
      <c r="E537" s="5">
        <v>4447295.26</v>
      </c>
    </row>
    <row r="538" spans="1:5" x14ac:dyDescent="0.25">
      <c r="A538" s="2">
        <v>44673</v>
      </c>
      <c r="B538" s="1" t="s">
        <v>10</v>
      </c>
      <c r="C538" s="5">
        <v>337.5</v>
      </c>
      <c r="D538" s="5">
        <v>0</v>
      </c>
      <c r="E538" s="5">
        <v>4446957.76</v>
      </c>
    </row>
    <row r="539" spans="1:5" x14ac:dyDescent="0.25">
      <c r="A539" s="2">
        <v>44673</v>
      </c>
      <c r="B539" s="1" t="s">
        <v>86</v>
      </c>
      <c r="C539" s="5">
        <v>4058</v>
      </c>
      <c r="D539" s="5">
        <v>0</v>
      </c>
      <c r="E539" s="5">
        <v>4442899.76</v>
      </c>
    </row>
    <row r="540" spans="1:5" x14ac:dyDescent="0.25">
      <c r="A540" s="1"/>
      <c r="B540" s="1" t="s">
        <v>221</v>
      </c>
      <c r="C540" s="5"/>
      <c r="D540" s="5"/>
      <c r="E540" s="5"/>
    </row>
    <row r="541" spans="1:5" x14ac:dyDescent="0.25">
      <c r="A541" s="1"/>
      <c r="B541" s="1">
        <v>20203582553</v>
      </c>
      <c r="C541" s="5"/>
      <c r="D541" s="5"/>
      <c r="E541" s="5"/>
    </row>
    <row r="542" spans="1:5" x14ac:dyDescent="0.25">
      <c r="A542" s="1"/>
      <c r="B542" s="1">
        <v>126801631</v>
      </c>
      <c r="C542" s="5"/>
      <c r="D542" s="5"/>
      <c r="E542" s="5"/>
    </row>
    <row r="543" spans="1:5" x14ac:dyDescent="0.25">
      <c r="A543" s="1"/>
      <c r="B543" s="1" t="s">
        <v>222</v>
      </c>
      <c r="C543" s="5"/>
      <c r="D543" s="5"/>
      <c r="E543" s="5"/>
    </row>
    <row r="544" spans="1:5" x14ac:dyDescent="0.25">
      <c r="A544" s="1"/>
      <c r="B544" s="1" t="s">
        <v>44</v>
      </c>
      <c r="C544" s="5"/>
      <c r="D544" s="5"/>
      <c r="E544" s="5"/>
    </row>
    <row r="545" spans="1:5" x14ac:dyDescent="0.25">
      <c r="A545" s="2">
        <v>44673</v>
      </c>
      <c r="B545" s="1" t="s">
        <v>86</v>
      </c>
      <c r="C545" s="5">
        <v>58320</v>
      </c>
      <c r="D545" s="5">
        <v>0</v>
      </c>
      <c r="E545" s="5">
        <v>4384579.76</v>
      </c>
    </row>
    <row r="546" spans="1:5" x14ac:dyDescent="0.25">
      <c r="A546" s="1"/>
      <c r="B546" s="1" t="s">
        <v>223</v>
      </c>
      <c r="C546" s="5"/>
      <c r="D546" s="5"/>
      <c r="E546" s="5"/>
    </row>
    <row r="547" spans="1:5" x14ac:dyDescent="0.25">
      <c r="A547" s="1"/>
      <c r="B547" s="1">
        <v>27301360997</v>
      </c>
      <c r="C547" s="5"/>
      <c r="D547" s="5"/>
      <c r="E547" s="5"/>
    </row>
    <row r="548" spans="1:5" x14ac:dyDescent="0.25">
      <c r="A548" s="1"/>
      <c r="B548" s="1">
        <v>126802200</v>
      </c>
      <c r="C548" s="5"/>
      <c r="D548" s="5"/>
      <c r="E548" s="5"/>
    </row>
    <row r="549" spans="1:5" x14ac:dyDescent="0.25">
      <c r="A549" s="1"/>
      <c r="B549" s="1" t="s">
        <v>88</v>
      </c>
      <c r="C549" s="5"/>
      <c r="D549" s="5"/>
      <c r="E549" s="5"/>
    </row>
    <row r="550" spans="1:5" x14ac:dyDescent="0.25">
      <c r="A550" s="1"/>
      <c r="B550" s="1" t="s">
        <v>22</v>
      </c>
      <c r="C550" s="5"/>
      <c r="D550" s="5"/>
      <c r="E550" s="5"/>
    </row>
    <row r="551" spans="1:5" x14ac:dyDescent="0.25">
      <c r="A551" s="2">
        <v>44673</v>
      </c>
      <c r="B551" s="1" t="s">
        <v>86</v>
      </c>
      <c r="C551" s="5">
        <v>179620</v>
      </c>
      <c r="D551" s="5">
        <v>0</v>
      </c>
      <c r="E551" s="5">
        <v>4204959.76</v>
      </c>
    </row>
    <row r="552" spans="1:5" x14ac:dyDescent="0.25">
      <c r="A552" s="1"/>
      <c r="B552" s="1" t="s">
        <v>224</v>
      </c>
      <c r="C552" s="5"/>
      <c r="D552" s="5"/>
      <c r="E552" s="5"/>
    </row>
    <row r="553" spans="1:5" x14ac:dyDescent="0.25">
      <c r="A553" s="1"/>
      <c r="B553" s="1">
        <v>23169822794</v>
      </c>
      <c r="C553" s="5"/>
      <c r="D553" s="5"/>
      <c r="E553" s="5"/>
    </row>
    <row r="554" spans="1:5" x14ac:dyDescent="0.25">
      <c r="A554" s="1"/>
      <c r="B554" s="1">
        <v>126802734</v>
      </c>
      <c r="C554" s="5"/>
      <c r="D554" s="5"/>
      <c r="E554" s="5"/>
    </row>
    <row r="555" spans="1:5" x14ac:dyDescent="0.25">
      <c r="A555" s="1"/>
      <c r="B555" s="1" t="s">
        <v>88</v>
      </c>
      <c r="C555" s="5"/>
      <c r="D555" s="5"/>
      <c r="E555" s="5"/>
    </row>
    <row r="556" spans="1:5" x14ac:dyDescent="0.25">
      <c r="A556" s="1"/>
      <c r="B556" s="1" t="s">
        <v>225</v>
      </c>
      <c r="C556" s="5"/>
      <c r="D556" s="5"/>
      <c r="E556" s="5"/>
    </row>
    <row r="557" spans="1:5" x14ac:dyDescent="0.25">
      <c r="A557" s="2">
        <v>44673</v>
      </c>
      <c r="B557" s="1" t="s">
        <v>86</v>
      </c>
      <c r="C557" s="5">
        <v>150690</v>
      </c>
      <c r="D557" s="5">
        <v>0</v>
      </c>
      <c r="E557" s="5">
        <v>4054269.76</v>
      </c>
    </row>
    <row r="558" spans="1:5" x14ac:dyDescent="0.25">
      <c r="A558" s="1"/>
      <c r="B558" s="1" t="s">
        <v>226</v>
      </c>
      <c r="C558" s="5"/>
      <c r="D558" s="5"/>
      <c r="E558" s="5"/>
    </row>
    <row r="559" spans="1:5" x14ac:dyDescent="0.25">
      <c r="A559" s="1"/>
      <c r="B559" s="1">
        <v>30715805037</v>
      </c>
      <c r="C559" s="5"/>
      <c r="D559" s="5"/>
      <c r="E559" s="5"/>
    </row>
    <row r="560" spans="1:5" x14ac:dyDescent="0.25">
      <c r="A560" s="1"/>
      <c r="B560" s="1">
        <v>126805650</v>
      </c>
      <c r="C560" s="5"/>
      <c r="D560" s="5"/>
      <c r="E560" s="5"/>
    </row>
    <row r="561" spans="1:5" x14ac:dyDescent="0.25">
      <c r="A561" s="1"/>
      <c r="B561" s="1" t="s">
        <v>89</v>
      </c>
      <c r="C561" s="5"/>
      <c r="D561" s="5"/>
      <c r="E561" s="5"/>
    </row>
    <row r="562" spans="1:5" x14ac:dyDescent="0.25">
      <c r="A562" s="1"/>
      <c r="B562" s="1" t="s">
        <v>88</v>
      </c>
      <c r="C562" s="5"/>
      <c r="D562" s="5"/>
      <c r="E562" s="5"/>
    </row>
    <row r="563" spans="1:5" x14ac:dyDescent="0.25">
      <c r="A563" s="2">
        <v>44673</v>
      </c>
      <c r="B563" s="1" t="s">
        <v>227</v>
      </c>
      <c r="C563" s="5">
        <v>130178.84</v>
      </c>
      <c r="D563" s="5">
        <v>0</v>
      </c>
      <c r="E563" s="5">
        <v>3924090.92</v>
      </c>
    </row>
    <row r="564" spans="1:5" x14ac:dyDescent="0.25">
      <c r="A564" s="1"/>
      <c r="B564" s="1" t="s">
        <v>228</v>
      </c>
      <c r="C564" s="5"/>
      <c r="D564" s="5"/>
      <c r="E564" s="5"/>
    </row>
    <row r="565" spans="1:5" x14ac:dyDescent="0.25">
      <c r="A565" s="1"/>
      <c r="B565" s="1">
        <v>661713570700</v>
      </c>
      <c r="C565" s="5"/>
      <c r="D565" s="5"/>
      <c r="E565" s="5"/>
    </row>
    <row r="566" spans="1:5" x14ac:dyDescent="0.25">
      <c r="A566" s="1"/>
      <c r="B566" s="1">
        <v>5.8924400075836096E+17</v>
      </c>
      <c r="C566" s="5"/>
      <c r="D566" s="5"/>
      <c r="E566" s="5"/>
    </row>
    <row r="567" spans="1:5" x14ac:dyDescent="0.25">
      <c r="A567" s="2">
        <v>44673</v>
      </c>
      <c r="B567" s="1" t="s">
        <v>227</v>
      </c>
      <c r="C567" s="5">
        <v>256798.3</v>
      </c>
      <c r="D567" s="5">
        <v>0</v>
      </c>
      <c r="E567" s="5">
        <v>3667292.62</v>
      </c>
    </row>
    <row r="568" spans="1:5" x14ac:dyDescent="0.25">
      <c r="A568" s="1"/>
      <c r="B568" s="1" t="s">
        <v>229</v>
      </c>
      <c r="C568" s="5"/>
      <c r="D568" s="5"/>
      <c r="E568" s="5"/>
    </row>
    <row r="569" spans="1:5" x14ac:dyDescent="0.25">
      <c r="A569" s="1"/>
      <c r="B569" s="1">
        <v>53021892</v>
      </c>
      <c r="C569" s="5"/>
      <c r="D569" s="5"/>
      <c r="E569" s="5"/>
    </row>
    <row r="570" spans="1:5" x14ac:dyDescent="0.25">
      <c r="A570" s="1"/>
      <c r="B570" s="1">
        <v>5.8924400075836096E+17</v>
      </c>
      <c r="C570" s="5"/>
      <c r="D570" s="5"/>
      <c r="E570" s="5"/>
    </row>
    <row r="571" spans="1:5" x14ac:dyDescent="0.25">
      <c r="A571" s="2">
        <v>44673</v>
      </c>
      <c r="B571" s="1" t="s">
        <v>45</v>
      </c>
      <c r="C571" s="5">
        <v>2500000</v>
      </c>
      <c r="D571" s="5">
        <v>0</v>
      </c>
      <c r="E571" s="5">
        <v>1167292.6200000001</v>
      </c>
    </row>
    <row r="572" spans="1:5" x14ac:dyDescent="0.25">
      <c r="A572" s="1"/>
      <c r="B572" s="1" t="s">
        <v>30</v>
      </c>
      <c r="C572" s="5"/>
      <c r="D572" s="5"/>
      <c r="E572" s="5"/>
    </row>
    <row r="573" spans="1:5" x14ac:dyDescent="0.25">
      <c r="A573" s="1"/>
      <c r="B573" s="1">
        <v>30712013962</v>
      </c>
      <c r="C573" s="5"/>
      <c r="D573" s="5"/>
      <c r="E573" s="5"/>
    </row>
    <row r="574" spans="1:5" x14ac:dyDescent="0.25">
      <c r="A574" s="1"/>
      <c r="B574" s="1">
        <v>126808474</v>
      </c>
      <c r="C574" s="5"/>
      <c r="D574" s="5"/>
      <c r="E574" s="5"/>
    </row>
    <row r="575" spans="1:5" x14ac:dyDescent="0.25">
      <c r="A575" s="1"/>
      <c r="B575" s="1" t="s">
        <v>48</v>
      </c>
      <c r="C575" s="5"/>
      <c r="D575" s="5"/>
      <c r="E575" s="5"/>
    </row>
    <row r="576" spans="1:5" x14ac:dyDescent="0.25">
      <c r="A576" s="1"/>
      <c r="B576" s="1" t="s">
        <v>31</v>
      </c>
      <c r="C576" s="5"/>
      <c r="D576" s="5"/>
      <c r="E576" s="5"/>
    </row>
    <row r="577" spans="1:5" x14ac:dyDescent="0.25">
      <c r="A577" s="2">
        <v>44673</v>
      </c>
      <c r="B577" s="1" t="s">
        <v>67</v>
      </c>
      <c r="C577" s="5">
        <v>250</v>
      </c>
      <c r="D577" s="5">
        <v>0</v>
      </c>
      <c r="E577" s="5">
        <v>1167042.6200000001</v>
      </c>
    </row>
    <row r="578" spans="1:5" x14ac:dyDescent="0.25">
      <c r="A578" s="2">
        <v>44673</v>
      </c>
      <c r="B578" s="1" t="s">
        <v>11</v>
      </c>
      <c r="C578" s="5">
        <v>52.5</v>
      </c>
      <c r="D578" s="5">
        <v>0</v>
      </c>
      <c r="E578" s="5">
        <v>1166990.1200000001</v>
      </c>
    </row>
    <row r="579" spans="1:5" x14ac:dyDescent="0.25">
      <c r="A579" s="2">
        <v>44673</v>
      </c>
      <c r="B579" s="1" t="s">
        <v>8</v>
      </c>
      <c r="C579" s="5">
        <v>7819.25</v>
      </c>
      <c r="D579" s="5">
        <v>0</v>
      </c>
      <c r="E579" s="5">
        <v>1159170.8700000001</v>
      </c>
    </row>
    <row r="580" spans="1:5" x14ac:dyDescent="0.25">
      <c r="A580" s="2">
        <v>44673</v>
      </c>
      <c r="B580" s="1" t="s">
        <v>32</v>
      </c>
      <c r="C580" s="5">
        <v>40491.519999999997</v>
      </c>
      <c r="D580" s="5">
        <v>0</v>
      </c>
      <c r="E580" s="5">
        <v>1118679.3500000001</v>
      </c>
    </row>
    <row r="581" spans="1:5" x14ac:dyDescent="0.25">
      <c r="A581" s="2">
        <v>44673</v>
      </c>
      <c r="B581" s="1" t="s">
        <v>230</v>
      </c>
      <c r="C581" s="5">
        <v>53542.5</v>
      </c>
      <c r="D581" s="5">
        <v>0</v>
      </c>
      <c r="E581" s="5">
        <v>1065136.8500000001</v>
      </c>
    </row>
    <row r="582" spans="1:5" x14ac:dyDescent="0.25">
      <c r="A582" s="2">
        <v>44673</v>
      </c>
      <c r="B582" s="1" t="s">
        <v>231</v>
      </c>
      <c r="C582" s="5">
        <v>445000</v>
      </c>
      <c r="D582" s="5">
        <v>0</v>
      </c>
      <c r="E582" s="5">
        <v>620136.85</v>
      </c>
    </row>
    <row r="583" spans="1:5" x14ac:dyDescent="0.25">
      <c r="A583" s="2">
        <v>44673</v>
      </c>
      <c r="B583" s="1" t="s">
        <v>8</v>
      </c>
      <c r="C583" s="5">
        <v>2991.26</v>
      </c>
      <c r="D583" s="5">
        <v>0</v>
      </c>
      <c r="E583" s="5">
        <v>617145.59</v>
      </c>
    </row>
    <row r="584" spans="1:5" x14ac:dyDescent="0.25">
      <c r="A584" s="2">
        <v>44676</v>
      </c>
      <c r="B584" s="1" t="s">
        <v>232</v>
      </c>
      <c r="C584" s="5">
        <v>29299.98</v>
      </c>
      <c r="D584" s="5">
        <v>0</v>
      </c>
      <c r="E584" s="5">
        <v>587845.61</v>
      </c>
    </row>
    <row r="585" spans="1:5" x14ac:dyDescent="0.25">
      <c r="A585" s="2">
        <v>44676</v>
      </c>
      <c r="B585" s="1" t="s">
        <v>233</v>
      </c>
      <c r="C585" s="5">
        <v>64400</v>
      </c>
      <c r="D585" s="5">
        <v>0</v>
      </c>
      <c r="E585" s="5">
        <v>523445.61</v>
      </c>
    </row>
    <row r="586" spans="1:5" x14ac:dyDescent="0.25">
      <c r="A586" s="2">
        <v>44676</v>
      </c>
      <c r="B586" s="1" t="s">
        <v>234</v>
      </c>
      <c r="C586" s="5">
        <v>72650</v>
      </c>
      <c r="D586" s="5">
        <v>0</v>
      </c>
      <c r="E586" s="5">
        <v>450795.61</v>
      </c>
    </row>
    <row r="587" spans="1:5" x14ac:dyDescent="0.25">
      <c r="A587" s="2">
        <v>44676</v>
      </c>
      <c r="B587" s="1" t="s">
        <v>235</v>
      </c>
      <c r="C587" s="5">
        <v>95359.13</v>
      </c>
      <c r="D587" s="5">
        <v>0</v>
      </c>
      <c r="E587" s="5">
        <v>355436.48</v>
      </c>
    </row>
    <row r="588" spans="1:5" x14ac:dyDescent="0.25">
      <c r="A588" s="2">
        <v>44676</v>
      </c>
      <c r="B588" s="1" t="s">
        <v>236</v>
      </c>
      <c r="C588" s="5">
        <v>118655.3</v>
      </c>
      <c r="D588" s="5">
        <v>0</v>
      </c>
      <c r="E588" s="5">
        <v>236781.18</v>
      </c>
    </row>
    <row r="589" spans="1:5" x14ac:dyDescent="0.25">
      <c r="A589" s="2">
        <v>44676</v>
      </c>
      <c r="B589" s="1" t="s">
        <v>237</v>
      </c>
      <c r="C589" s="5">
        <v>153815.24</v>
      </c>
      <c r="D589" s="5">
        <v>0</v>
      </c>
      <c r="E589" s="5">
        <v>82965.94</v>
      </c>
    </row>
    <row r="590" spans="1:5" x14ac:dyDescent="0.25">
      <c r="A590" s="2">
        <v>44676</v>
      </c>
      <c r="B590" s="1" t="s">
        <v>238</v>
      </c>
      <c r="C590" s="5">
        <v>264000</v>
      </c>
      <c r="D590" s="5">
        <v>0</v>
      </c>
      <c r="E590" s="5">
        <v>-181034.06</v>
      </c>
    </row>
    <row r="591" spans="1:5" x14ac:dyDescent="0.25">
      <c r="A591" s="2">
        <v>44676</v>
      </c>
      <c r="B591" s="1" t="s">
        <v>239</v>
      </c>
      <c r="C591" s="5">
        <v>272949.25</v>
      </c>
      <c r="D591" s="5">
        <v>0</v>
      </c>
      <c r="E591" s="5">
        <v>-453983.31</v>
      </c>
    </row>
    <row r="592" spans="1:5" x14ac:dyDescent="0.25">
      <c r="A592" s="2">
        <v>44676</v>
      </c>
      <c r="B592" s="1" t="s">
        <v>240</v>
      </c>
      <c r="C592" s="5">
        <v>287500</v>
      </c>
      <c r="D592" s="5">
        <v>0</v>
      </c>
      <c r="E592" s="5">
        <v>-741483.31</v>
      </c>
    </row>
    <row r="593" spans="1:5" x14ac:dyDescent="0.25">
      <c r="A593" s="2">
        <v>44676</v>
      </c>
      <c r="B593" s="1" t="s">
        <v>241</v>
      </c>
      <c r="C593" s="5">
        <v>310710</v>
      </c>
      <c r="D593" s="5">
        <v>0</v>
      </c>
      <c r="E593" s="5">
        <v>-1052193.31</v>
      </c>
    </row>
    <row r="594" spans="1:5" x14ac:dyDescent="0.25">
      <c r="A594" s="2">
        <v>44676</v>
      </c>
      <c r="B594" s="1" t="s">
        <v>242</v>
      </c>
      <c r="C594" s="5">
        <v>356149.38</v>
      </c>
      <c r="D594" s="5">
        <v>0</v>
      </c>
      <c r="E594" s="5">
        <v>-1408342.69</v>
      </c>
    </row>
    <row r="595" spans="1:5" x14ac:dyDescent="0.25">
      <c r="A595" s="2">
        <v>44676</v>
      </c>
      <c r="B595" s="1" t="s">
        <v>179</v>
      </c>
      <c r="C595" s="5">
        <v>0</v>
      </c>
      <c r="D595" s="5">
        <v>6799817.2800000003</v>
      </c>
      <c r="E595" s="5">
        <v>5391474.5899999999</v>
      </c>
    </row>
    <row r="596" spans="1:5" x14ac:dyDescent="0.25">
      <c r="A596" s="1"/>
      <c r="B596" s="1" t="s">
        <v>180</v>
      </c>
      <c r="C596" s="5"/>
      <c r="D596" s="5"/>
      <c r="E596" s="5"/>
    </row>
    <row r="597" spans="1:5" x14ac:dyDescent="0.25">
      <c r="A597" s="1"/>
      <c r="B597" s="1" t="s">
        <v>243</v>
      </c>
      <c r="C597" s="5"/>
      <c r="D597" s="5"/>
      <c r="E597" s="5"/>
    </row>
    <row r="598" spans="1:5" x14ac:dyDescent="0.25">
      <c r="A598" s="2">
        <v>44676</v>
      </c>
      <c r="B598" s="1" t="s">
        <v>23</v>
      </c>
      <c r="C598" s="5">
        <v>83297.759999999995</v>
      </c>
      <c r="D598" s="5">
        <v>0</v>
      </c>
      <c r="E598" s="5">
        <v>5308176.83</v>
      </c>
    </row>
    <row r="599" spans="1:5" x14ac:dyDescent="0.25">
      <c r="A599" s="1"/>
      <c r="B599" s="1" t="s">
        <v>24</v>
      </c>
      <c r="C599" s="5"/>
      <c r="D599" s="5"/>
      <c r="E599" s="5"/>
    </row>
    <row r="600" spans="1:5" x14ac:dyDescent="0.25">
      <c r="A600" s="2">
        <v>44676</v>
      </c>
      <c r="B600" s="1" t="s">
        <v>182</v>
      </c>
      <c r="C600" s="5">
        <v>11400</v>
      </c>
      <c r="D600" s="5">
        <v>0</v>
      </c>
      <c r="E600" s="5">
        <v>5296776.83</v>
      </c>
    </row>
    <row r="601" spans="1:5" x14ac:dyDescent="0.25">
      <c r="A601" s="1"/>
      <c r="B601" s="1" t="s">
        <v>244</v>
      </c>
      <c r="C601" s="5"/>
      <c r="D601" s="5"/>
      <c r="E601" s="5"/>
    </row>
    <row r="602" spans="1:5" x14ac:dyDescent="0.25">
      <c r="A602" s="2">
        <v>44676</v>
      </c>
      <c r="B602" s="1" t="s">
        <v>11</v>
      </c>
      <c r="C602" s="5">
        <v>2394</v>
      </c>
      <c r="D602" s="5">
        <v>0</v>
      </c>
      <c r="E602" s="5">
        <v>5294382.83</v>
      </c>
    </row>
    <row r="603" spans="1:5" x14ac:dyDescent="0.25">
      <c r="A603" s="2">
        <v>44676</v>
      </c>
      <c r="B603" s="1" t="s">
        <v>10</v>
      </c>
      <c r="C603" s="5">
        <v>342</v>
      </c>
      <c r="D603" s="5">
        <v>0</v>
      </c>
      <c r="E603" s="5">
        <v>5294040.83</v>
      </c>
    </row>
    <row r="604" spans="1:5" x14ac:dyDescent="0.25">
      <c r="A604" s="2">
        <v>44676</v>
      </c>
      <c r="B604" s="1" t="s">
        <v>45</v>
      </c>
      <c r="C604" s="5">
        <v>5000000</v>
      </c>
      <c r="D604" s="5">
        <v>0</v>
      </c>
      <c r="E604" s="5">
        <v>294040.83</v>
      </c>
    </row>
    <row r="605" spans="1:5" x14ac:dyDescent="0.25">
      <c r="A605" s="1"/>
      <c r="B605" s="1" t="s">
        <v>30</v>
      </c>
      <c r="C605" s="5"/>
      <c r="D605" s="5"/>
      <c r="E605" s="5"/>
    </row>
    <row r="606" spans="1:5" x14ac:dyDescent="0.25">
      <c r="A606" s="1"/>
      <c r="B606" s="1">
        <v>30712013962</v>
      </c>
      <c r="C606" s="5"/>
      <c r="D606" s="5"/>
      <c r="E606" s="5"/>
    </row>
    <row r="607" spans="1:5" x14ac:dyDescent="0.25">
      <c r="A607" s="1"/>
      <c r="B607" s="1">
        <v>126875259</v>
      </c>
      <c r="C607" s="5"/>
      <c r="D607" s="5"/>
      <c r="E607" s="5"/>
    </row>
    <row r="608" spans="1:5" x14ac:dyDescent="0.25">
      <c r="A608" s="1"/>
      <c r="B608" s="1" t="s">
        <v>118</v>
      </c>
      <c r="C608" s="5"/>
      <c r="D608" s="5"/>
      <c r="E608" s="5"/>
    </row>
    <row r="609" spans="1:5" x14ac:dyDescent="0.25">
      <c r="A609" s="1"/>
      <c r="B609" s="1" t="s">
        <v>48</v>
      </c>
      <c r="C609" s="5"/>
      <c r="D609" s="5"/>
      <c r="E609" s="5"/>
    </row>
    <row r="610" spans="1:5" x14ac:dyDescent="0.25">
      <c r="A610" s="2">
        <v>44676</v>
      </c>
      <c r="B610" s="1" t="s">
        <v>67</v>
      </c>
      <c r="C610" s="5">
        <v>250</v>
      </c>
      <c r="D610" s="5">
        <v>0</v>
      </c>
      <c r="E610" s="5">
        <v>293790.83</v>
      </c>
    </row>
    <row r="611" spans="1:5" x14ac:dyDescent="0.25">
      <c r="A611" s="2">
        <v>44676</v>
      </c>
      <c r="B611" s="1" t="s">
        <v>11</v>
      </c>
      <c r="C611" s="5">
        <v>52.5</v>
      </c>
      <c r="D611" s="5">
        <v>0</v>
      </c>
      <c r="E611" s="5">
        <v>293738.33</v>
      </c>
    </row>
    <row r="612" spans="1:5" x14ac:dyDescent="0.25">
      <c r="A612" s="2">
        <v>44676</v>
      </c>
      <c r="B612" s="1" t="s">
        <v>45</v>
      </c>
      <c r="C612" s="5">
        <v>1150000</v>
      </c>
      <c r="D612" s="5">
        <v>0</v>
      </c>
      <c r="E612" s="5">
        <v>-856261.67</v>
      </c>
    </row>
    <row r="613" spans="1:5" x14ac:dyDescent="0.25">
      <c r="A613" s="1"/>
      <c r="B613" s="1" t="s">
        <v>46</v>
      </c>
      <c r="C613" s="5"/>
      <c r="D613" s="5"/>
      <c r="E613" s="5"/>
    </row>
    <row r="614" spans="1:5" x14ac:dyDescent="0.25">
      <c r="A614" s="1"/>
      <c r="B614" s="1">
        <v>30712013962</v>
      </c>
      <c r="C614" s="5"/>
      <c r="D614" s="5"/>
      <c r="E614" s="5"/>
    </row>
    <row r="615" spans="1:5" x14ac:dyDescent="0.25">
      <c r="A615" s="1"/>
      <c r="B615" s="1">
        <v>126876329</v>
      </c>
      <c r="C615" s="5"/>
      <c r="D615" s="5"/>
      <c r="E615" s="5"/>
    </row>
    <row r="616" spans="1:5" x14ac:dyDescent="0.25">
      <c r="A616" s="1"/>
      <c r="B616" s="1" t="s">
        <v>48</v>
      </c>
      <c r="C616" s="5"/>
      <c r="D616" s="5"/>
      <c r="E616" s="5"/>
    </row>
    <row r="617" spans="1:5" x14ac:dyDescent="0.25">
      <c r="A617" s="1"/>
      <c r="B617" s="1" t="s">
        <v>47</v>
      </c>
      <c r="C617" s="5"/>
      <c r="D617" s="5"/>
      <c r="E617" s="5"/>
    </row>
    <row r="618" spans="1:5" x14ac:dyDescent="0.25">
      <c r="A618" s="2">
        <v>44676</v>
      </c>
      <c r="B618" s="1" t="s">
        <v>67</v>
      </c>
      <c r="C618" s="5">
        <v>250</v>
      </c>
      <c r="D618" s="5">
        <v>0</v>
      </c>
      <c r="E618" s="5">
        <v>-856511.67</v>
      </c>
    </row>
    <row r="619" spans="1:5" x14ac:dyDescent="0.25">
      <c r="A619" s="2">
        <v>44676</v>
      </c>
      <c r="B619" s="1" t="s">
        <v>11</v>
      </c>
      <c r="C619" s="5">
        <v>52.5</v>
      </c>
      <c r="D619" s="5">
        <v>0</v>
      </c>
      <c r="E619" s="5">
        <v>-856564.17</v>
      </c>
    </row>
    <row r="620" spans="1:5" x14ac:dyDescent="0.25">
      <c r="A620" s="2">
        <v>44676</v>
      </c>
      <c r="B620" s="1" t="s">
        <v>45</v>
      </c>
      <c r="C620" s="5">
        <v>140000</v>
      </c>
      <c r="D620" s="5">
        <v>0</v>
      </c>
      <c r="E620" s="5">
        <v>-996564.17</v>
      </c>
    </row>
    <row r="621" spans="1:5" x14ac:dyDescent="0.25">
      <c r="A621" s="1"/>
      <c r="B621" s="1" t="s">
        <v>30</v>
      </c>
      <c r="C621" s="5"/>
      <c r="D621" s="5"/>
      <c r="E621" s="5"/>
    </row>
    <row r="622" spans="1:5" x14ac:dyDescent="0.25">
      <c r="A622" s="1"/>
      <c r="B622" s="1">
        <v>30712013962</v>
      </c>
      <c r="C622" s="5"/>
      <c r="D622" s="5"/>
      <c r="E622" s="5"/>
    </row>
    <row r="623" spans="1:5" x14ac:dyDescent="0.25">
      <c r="A623" s="1"/>
      <c r="B623" s="1">
        <v>126879772</v>
      </c>
      <c r="C623" s="5"/>
      <c r="D623" s="5"/>
      <c r="E623" s="5"/>
    </row>
    <row r="624" spans="1:5" x14ac:dyDescent="0.25">
      <c r="A624" s="1"/>
      <c r="B624" s="1" t="s">
        <v>71</v>
      </c>
      <c r="C624" s="5"/>
      <c r="D624" s="5"/>
      <c r="E624" s="5"/>
    </row>
    <row r="625" spans="1:5" x14ac:dyDescent="0.25">
      <c r="A625" s="1"/>
      <c r="B625" s="1" t="s">
        <v>48</v>
      </c>
      <c r="C625" s="5"/>
      <c r="D625" s="5"/>
      <c r="E625" s="5"/>
    </row>
    <row r="626" spans="1:5" x14ac:dyDescent="0.25">
      <c r="A626" s="2">
        <v>44676</v>
      </c>
      <c r="B626" s="1" t="s">
        <v>67</v>
      </c>
      <c r="C626" s="5">
        <v>250</v>
      </c>
      <c r="D626" s="5">
        <v>0</v>
      </c>
      <c r="E626" s="5">
        <v>-996814.17</v>
      </c>
    </row>
    <row r="627" spans="1:5" x14ac:dyDescent="0.25">
      <c r="A627" s="2">
        <v>44676</v>
      </c>
      <c r="B627" s="1" t="s">
        <v>11</v>
      </c>
      <c r="C627" s="5">
        <v>52.5</v>
      </c>
      <c r="D627" s="5">
        <v>0</v>
      </c>
      <c r="E627" s="5">
        <v>-996866.67</v>
      </c>
    </row>
    <row r="628" spans="1:5" x14ac:dyDescent="0.25">
      <c r="A628" s="2">
        <v>44676</v>
      </c>
      <c r="B628" s="1" t="s">
        <v>8</v>
      </c>
      <c r="C628" s="5">
        <v>12742.98</v>
      </c>
      <c r="D628" s="5">
        <v>0</v>
      </c>
      <c r="E628" s="5">
        <v>-1009609.65</v>
      </c>
    </row>
    <row r="629" spans="1:5" x14ac:dyDescent="0.25">
      <c r="A629" s="2">
        <v>44676</v>
      </c>
      <c r="B629" s="1" t="s">
        <v>32</v>
      </c>
      <c r="C629" s="5">
        <v>40798.9</v>
      </c>
      <c r="D629" s="5">
        <v>0</v>
      </c>
      <c r="E629" s="5">
        <v>-1050408.55</v>
      </c>
    </row>
    <row r="630" spans="1:5" x14ac:dyDescent="0.25">
      <c r="A630" s="2">
        <v>44676</v>
      </c>
      <c r="B630" s="1" t="s">
        <v>245</v>
      </c>
      <c r="C630" s="5">
        <v>341250</v>
      </c>
      <c r="D630" s="5">
        <v>0</v>
      </c>
      <c r="E630" s="5">
        <v>-1391658.55</v>
      </c>
    </row>
    <row r="631" spans="1:5" x14ac:dyDescent="0.25">
      <c r="A631" s="2">
        <v>44676</v>
      </c>
      <c r="B631" s="1" t="s">
        <v>246</v>
      </c>
      <c r="C631" s="5">
        <v>445000</v>
      </c>
      <c r="D631" s="5">
        <v>0</v>
      </c>
      <c r="E631" s="5">
        <v>-1836658.55</v>
      </c>
    </row>
    <row r="632" spans="1:5" x14ac:dyDescent="0.25">
      <c r="A632" s="2">
        <v>44676</v>
      </c>
      <c r="B632" s="1" t="s">
        <v>247</v>
      </c>
      <c r="C632" s="5">
        <v>1035000</v>
      </c>
      <c r="D632" s="5">
        <v>0</v>
      </c>
      <c r="E632" s="5">
        <v>-2871658.55</v>
      </c>
    </row>
    <row r="633" spans="1:5" x14ac:dyDescent="0.25">
      <c r="A633" s="2">
        <v>44676</v>
      </c>
      <c r="B633" s="1" t="s">
        <v>8</v>
      </c>
      <c r="C633" s="5">
        <v>10927.5</v>
      </c>
      <c r="D633" s="5">
        <v>0</v>
      </c>
      <c r="E633" s="5">
        <v>-2882586.05</v>
      </c>
    </row>
    <row r="634" spans="1:5" x14ac:dyDescent="0.25">
      <c r="A634" s="2">
        <v>44677</v>
      </c>
      <c r="B634" s="1" t="s">
        <v>248</v>
      </c>
      <c r="C634" s="5">
        <v>20652.45</v>
      </c>
      <c r="D634" s="5">
        <v>0</v>
      </c>
      <c r="E634" s="5">
        <v>-2903238.5</v>
      </c>
    </row>
    <row r="635" spans="1:5" x14ac:dyDescent="0.25">
      <c r="A635" s="2">
        <v>44677</v>
      </c>
      <c r="B635" s="1" t="s">
        <v>249</v>
      </c>
      <c r="C635" s="5">
        <v>26620</v>
      </c>
      <c r="D635" s="5">
        <v>0</v>
      </c>
      <c r="E635" s="5">
        <v>-2929858.5</v>
      </c>
    </row>
    <row r="636" spans="1:5" x14ac:dyDescent="0.25">
      <c r="A636" s="2">
        <v>44677</v>
      </c>
      <c r="B636" s="1" t="s">
        <v>250</v>
      </c>
      <c r="C636" s="5">
        <v>45000</v>
      </c>
      <c r="D636" s="5">
        <v>0</v>
      </c>
      <c r="E636" s="5">
        <v>-2974858.5</v>
      </c>
    </row>
    <row r="637" spans="1:5" x14ac:dyDescent="0.25">
      <c r="A637" s="2">
        <v>44677</v>
      </c>
      <c r="B637" s="1" t="s">
        <v>251</v>
      </c>
      <c r="C637" s="5">
        <v>51426.5</v>
      </c>
      <c r="D637" s="5">
        <v>0</v>
      </c>
      <c r="E637" s="5">
        <v>-3026285</v>
      </c>
    </row>
    <row r="638" spans="1:5" x14ac:dyDescent="0.25">
      <c r="A638" s="2">
        <v>44677</v>
      </c>
      <c r="B638" s="1" t="s">
        <v>252</v>
      </c>
      <c r="C638" s="5">
        <v>53550.85</v>
      </c>
      <c r="D638" s="5">
        <v>0</v>
      </c>
      <c r="E638" s="5">
        <v>-3079835.85</v>
      </c>
    </row>
    <row r="639" spans="1:5" x14ac:dyDescent="0.25">
      <c r="A639" s="2">
        <v>44677</v>
      </c>
      <c r="B639" s="1" t="s">
        <v>253</v>
      </c>
      <c r="C639" s="5">
        <v>78311.56</v>
      </c>
      <c r="D639" s="5">
        <v>0</v>
      </c>
      <c r="E639" s="5">
        <v>-3158147.41</v>
      </c>
    </row>
    <row r="640" spans="1:5" x14ac:dyDescent="0.25">
      <c r="A640" s="2">
        <v>44677</v>
      </c>
      <c r="B640" s="1" t="s">
        <v>254</v>
      </c>
      <c r="C640" s="5">
        <v>91730.1</v>
      </c>
      <c r="D640" s="5">
        <v>0</v>
      </c>
      <c r="E640" s="5">
        <v>-3249877.51</v>
      </c>
    </row>
    <row r="641" spans="1:5" x14ac:dyDescent="0.25">
      <c r="A641" s="2">
        <v>44677</v>
      </c>
      <c r="B641" s="1" t="s">
        <v>255</v>
      </c>
      <c r="C641" s="5">
        <v>160000</v>
      </c>
      <c r="D641" s="5">
        <v>0</v>
      </c>
      <c r="E641" s="5">
        <v>-3409877.51</v>
      </c>
    </row>
    <row r="642" spans="1:5" x14ac:dyDescent="0.25">
      <c r="A642" s="2">
        <v>44677</v>
      </c>
      <c r="B642" s="1" t="s">
        <v>256</v>
      </c>
      <c r="C642" s="5">
        <v>235264.67</v>
      </c>
      <c r="D642" s="5">
        <v>0</v>
      </c>
      <c r="E642" s="5">
        <v>-3645142.18</v>
      </c>
    </row>
    <row r="643" spans="1:5" x14ac:dyDescent="0.25">
      <c r="A643" s="2">
        <v>44677</v>
      </c>
      <c r="B643" s="1" t="s">
        <v>257</v>
      </c>
      <c r="C643" s="5">
        <v>287500</v>
      </c>
      <c r="D643" s="5">
        <v>0</v>
      </c>
      <c r="E643" s="5">
        <v>-3932642.18</v>
      </c>
    </row>
    <row r="644" spans="1:5" x14ac:dyDescent="0.25">
      <c r="A644" s="2">
        <v>44677</v>
      </c>
      <c r="B644" s="1" t="s">
        <v>258</v>
      </c>
      <c r="C644" s="5">
        <v>300000</v>
      </c>
      <c r="D644" s="5">
        <v>0</v>
      </c>
      <c r="E644" s="5">
        <v>-4232642.18</v>
      </c>
    </row>
    <row r="645" spans="1:5" x14ac:dyDescent="0.25">
      <c r="A645" s="2">
        <v>44677</v>
      </c>
      <c r="B645" s="1" t="s">
        <v>259</v>
      </c>
      <c r="C645" s="5">
        <v>320000</v>
      </c>
      <c r="D645" s="5">
        <v>0</v>
      </c>
      <c r="E645" s="5">
        <v>-4552642.18</v>
      </c>
    </row>
    <row r="646" spans="1:5" x14ac:dyDescent="0.25">
      <c r="A646" s="2">
        <v>44677</v>
      </c>
      <c r="B646" s="1" t="s">
        <v>260</v>
      </c>
      <c r="C646" s="5">
        <v>325625.98</v>
      </c>
      <c r="D646" s="5">
        <v>0</v>
      </c>
      <c r="E646" s="5">
        <v>-4878268.16</v>
      </c>
    </row>
    <row r="647" spans="1:5" x14ac:dyDescent="0.25">
      <c r="A647" s="2">
        <v>44677</v>
      </c>
      <c r="B647" s="1" t="s">
        <v>261</v>
      </c>
      <c r="C647" s="5">
        <v>1935083.67</v>
      </c>
      <c r="D647" s="5">
        <v>0</v>
      </c>
      <c r="E647" s="5">
        <v>-6813351.8300000001</v>
      </c>
    </row>
    <row r="648" spans="1:5" x14ac:dyDescent="0.25">
      <c r="A648" s="2">
        <v>44677</v>
      </c>
      <c r="B648" s="1" t="s">
        <v>49</v>
      </c>
      <c r="C648" s="5">
        <v>0</v>
      </c>
      <c r="D648" s="5">
        <v>945000</v>
      </c>
      <c r="E648" s="5">
        <v>-5868351.8300000001</v>
      </c>
    </row>
    <row r="649" spans="1:5" x14ac:dyDescent="0.25">
      <c r="A649" s="1"/>
      <c r="B649" s="1" t="s">
        <v>50</v>
      </c>
      <c r="C649" s="5"/>
      <c r="D649" s="5"/>
      <c r="E649" s="5"/>
    </row>
    <row r="650" spans="1:5" x14ac:dyDescent="0.25">
      <c r="A650" s="1"/>
      <c r="B650" s="1">
        <v>30712013962</v>
      </c>
      <c r="C650" s="5"/>
      <c r="D650" s="5"/>
      <c r="E650" s="5"/>
    </row>
    <row r="651" spans="1:5" x14ac:dyDescent="0.25">
      <c r="A651" s="1"/>
      <c r="B651" s="1" t="s">
        <v>43</v>
      </c>
      <c r="C651" s="5"/>
      <c r="D651" s="5"/>
      <c r="E651" s="5"/>
    </row>
    <row r="652" spans="1:5" x14ac:dyDescent="0.25">
      <c r="A652" s="1"/>
      <c r="B652" s="1" t="s">
        <v>44</v>
      </c>
      <c r="C652" s="5"/>
      <c r="D652" s="5"/>
      <c r="E652" s="5"/>
    </row>
    <row r="653" spans="1:5" x14ac:dyDescent="0.25">
      <c r="A653" s="1"/>
      <c r="B653" s="1">
        <v>5046200650963540</v>
      </c>
      <c r="C653" s="5"/>
      <c r="D653" s="5"/>
      <c r="E653" s="5"/>
    </row>
    <row r="654" spans="1:5" x14ac:dyDescent="0.25">
      <c r="A654" s="1"/>
      <c r="B654" s="1">
        <v>200010986000</v>
      </c>
      <c r="C654" s="5"/>
      <c r="D654" s="5"/>
      <c r="E654" s="5"/>
    </row>
    <row r="655" spans="1:5" x14ac:dyDescent="0.25">
      <c r="A655" s="2">
        <v>44677</v>
      </c>
      <c r="B655" s="1" t="s">
        <v>29</v>
      </c>
      <c r="C655" s="5">
        <v>0</v>
      </c>
      <c r="D655" s="5">
        <v>1000000</v>
      </c>
      <c r="E655" s="5">
        <v>-4868351.83</v>
      </c>
    </row>
    <row r="656" spans="1:5" x14ac:dyDescent="0.25">
      <c r="A656" s="1"/>
      <c r="B656" s="1" t="s">
        <v>119</v>
      </c>
      <c r="C656" s="5"/>
      <c r="D656" s="5"/>
      <c r="E656" s="5"/>
    </row>
    <row r="657" spans="1:5" x14ac:dyDescent="0.25">
      <c r="A657" s="1"/>
      <c r="B657" s="1">
        <v>30712013962</v>
      </c>
      <c r="C657" s="5"/>
      <c r="D657" s="5"/>
      <c r="E657" s="5"/>
    </row>
    <row r="658" spans="1:5" x14ac:dyDescent="0.25">
      <c r="A658" s="1"/>
      <c r="B658" s="1" t="s">
        <v>120</v>
      </c>
      <c r="C658" s="5"/>
      <c r="D658" s="5"/>
      <c r="E658" s="5"/>
    </row>
    <row r="659" spans="1:5" x14ac:dyDescent="0.25">
      <c r="A659" s="2">
        <v>44677</v>
      </c>
      <c r="B659" s="1" t="s">
        <v>29</v>
      </c>
      <c r="C659" s="5">
        <v>0</v>
      </c>
      <c r="D659" s="5">
        <v>360000</v>
      </c>
      <c r="E659" s="5">
        <v>-4508351.83</v>
      </c>
    </row>
    <row r="660" spans="1:5" x14ac:dyDescent="0.25">
      <c r="A660" s="1"/>
      <c r="B660" s="1" t="s">
        <v>30</v>
      </c>
      <c r="C660" s="5"/>
      <c r="D660" s="5"/>
      <c r="E660" s="5"/>
    </row>
    <row r="661" spans="1:5" x14ac:dyDescent="0.25">
      <c r="A661" s="1"/>
      <c r="B661" s="1">
        <v>30712013962</v>
      </c>
      <c r="C661" s="5"/>
      <c r="D661" s="5"/>
      <c r="E661" s="5"/>
    </row>
    <row r="662" spans="1:5" x14ac:dyDescent="0.25">
      <c r="A662" s="1"/>
      <c r="B662" s="1" t="s">
        <v>47</v>
      </c>
      <c r="C662" s="5"/>
      <c r="D662" s="5"/>
      <c r="E662" s="5"/>
    </row>
    <row r="663" spans="1:5" x14ac:dyDescent="0.25">
      <c r="A663" s="2">
        <v>44677</v>
      </c>
      <c r="B663" s="1" t="s">
        <v>29</v>
      </c>
      <c r="C663" s="5">
        <v>0</v>
      </c>
      <c r="D663" s="5">
        <v>1000000</v>
      </c>
      <c r="E663" s="5">
        <v>-3508351.83</v>
      </c>
    </row>
    <row r="664" spans="1:5" x14ac:dyDescent="0.25">
      <c r="A664" s="1"/>
      <c r="B664" s="1" t="s">
        <v>30</v>
      </c>
      <c r="C664" s="5"/>
      <c r="D664" s="5"/>
      <c r="E664" s="5"/>
    </row>
    <row r="665" spans="1:5" x14ac:dyDescent="0.25">
      <c r="A665" s="1"/>
      <c r="B665" s="1">
        <v>30712013962</v>
      </c>
      <c r="C665" s="5"/>
      <c r="D665" s="5"/>
      <c r="E665" s="5"/>
    </row>
    <row r="666" spans="1:5" x14ac:dyDescent="0.25">
      <c r="A666" s="1"/>
      <c r="B666" s="1" t="s">
        <v>47</v>
      </c>
      <c r="C666" s="5"/>
      <c r="D666" s="5"/>
      <c r="E666" s="5"/>
    </row>
    <row r="667" spans="1:5" x14ac:dyDescent="0.25">
      <c r="A667" s="2">
        <v>44677</v>
      </c>
      <c r="B667" s="1" t="s">
        <v>26</v>
      </c>
      <c r="C667" s="5">
        <v>0</v>
      </c>
      <c r="D667" s="5">
        <v>3252768.97</v>
      </c>
      <c r="E667" s="5">
        <v>-255582.86</v>
      </c>
    </row>
    <row r="668" spans="1:5" x14ac:dyDescent="0.25">
      <c r="A668" s="1"/>
      <c r="B668" s="1" t="s">
        <v>262</v>
      </c>
      <c r="C668" s="5"/>
      <c r="D668" s="5"/>
      <c r="E668" s="5"/>
    </row>
    <row r="669" spans="1:5" x14ac:dyDescent="0.25">
      <c r="A669" s="1"/>
      <c r="B669" s="1">
        <v>30617415778</v>
      </c>
      <c r="C669" s="5"/>
      <c r="D669" s="5"/>
      <c r="E669" s="5"/>
    </row>
    <row r="670" spans="1:5" x14ac:dyDescent="0.25">
      <c r="A670" s="1"/>
      <c r="B670" s="1" t="s">
        <v>31</v>
      </c>
      <c r="C670" s="5"/>
      <c r="D670" s="5"/>
      <c r="E670" s="5"/>
    </row>
    <row r="671" spans="1:5" x14ac:dyDescent="0.25">
      <c r="A671" s="2">
        <v>44677</v>
      </c>
      <c r="B671" s="1" t="s">
        <v>23</v>
      </c>
      <c r="C671" s="5">
        <v>39846.42</v>
      </c>
      <c r="D671" s="5">
        <v>0</v>
      </c>
      <c r="E671" s="5">
        <v>-295429.28000000003</v>
      </c>
    </row>
    <row r="672" spans="1:5" x14ac:dyDescent="0.25">
      <c r="A672" s="1"/>
      <c r="B672" s="1" t="s">
        <v>24</v>
      </c>
      <c r="C672" s="5"/>
      <c r="D672" s="5"/>
      <c r="E672" s="5"/>
    </row>
    <row r="673" spans="1:5" x14ac:dyDescent="0.25">
      <c r="A673" s="2">
        <v>44677</v>
      </c>
      <c r="B673" s="1" t="s">
        <v>23</v>
      </c>
      <c r="C673" s="5">
        <v>1626.38</v>
      </c>
      <c r="D673" s="5">
        <v>0</v>
      </c>
      <c r="E673" s="5">
        <v>-297055.65999999997</v>
      </c>
    </row>
    <row r="674" spans="1:5" x14ac:dyDescent="0.25">
      <c r="A674" s="1"/>
      <c r="B674" s="1" t="s">
        <v>25</v>
      </c>
      <c r="C674" s="5"/>
      <c r="D674" s="5"/>
      <c r="E674" s="5"/>
    </row>
    <row r="675" spans="1:5" x14ac:dyDescent="0.25">
      <c r="A675" s="2">
        <v>44677</v>
      </c>
      <c r="B675" s="1" t="s">
        <v>29</v>
      </c>
      <c r="C675" s="5">
        <v>0</v>
      </c>
      <c r="D675" s="5">
        <v>2600000</v>
      </c>
      <c r="E675" s="5">
        <v>2302944.34</v>
      </c>
    </row>
    <row r="676" spans="1:5" x14ac:dyDescent="0.25">
      <c r="A676" s="1"/>
      <c r="B676" s="1" t="s">
        <v>30</v>
      </c>
      <c r="C676" s="5"/>
      <c r="D676" s="5"/>
      <c r="E676" s="5"/>
    </row>
    <row r="677" spans="1:5" x14ac:dyDescent="0.25">
      <c r="A677" s="1"/>
      <c r="B677" s="1">
        <v>30712013962</v>
      </c>
      <c r="C677" s="5"/>
      <c r="D677" s="5"/>
      <c r="E677" s="5"/>
    </row>
    <row r="678" spans="1:5" x14ac:dyDescent="0.25">
      <c r="A678" s="1"/>
      <c r="B678" s="1" t="s">
        <v>31</v>
      </c>
      <c r="C678" s="5"/>
      <c r="D678" s="5"/>
      <c r="E678" s="5"/>
    </row>
    <row r="679" spans="1:5" x14ac:dyDescent="0.25">
      <c r="A679" s="2">
        <v>44677</v>
      </c>
      <c r="B679" s="1" t="s">
        <v>45</v>
      </c>
      <c r="C679" s="5">
        <v>950000</v>
      </c>
      <c r="D679" s="5">
        <v>0</v>
      </c>
      <c r="E679" s="5">
        <v>1352944.34</v>
      </c>
    </row>
    <row r="680" spans="1:5" x14ac:dyDescent="0.25">
      <c r="A680" s="1"/>
      <c r="B680" s="1" t="s">
        <v>30</v>
      </c>
      <c r="C680" s="5"/>
      <c r="D680" s="5"/>
      <c r="E680" s="5"/>
    </row>
    <row r="681" spans="1:5" x14ac:dyDescent="0.25">
      <c r="A681" s="1"/>
      <c r="B681" s="1">
        <v>30712013962</v>
      </c>
      <c r="C681" s="5"/>
      <c r="D681" s="5"/>
      <c r="E681" s="5"/>
    </row>
    <row r="682" spans="1:5" x14ac:dyDescent="0.25">
      <c r="A682" s="1"/>
      <c r="B682" s="1">
        <v>126976072</v>
      </c>
      <c r="C682" s="5"/>
      <c r="D682" s="5"/>
      <c r="E682" s="5"/>
    </row>
    <row r="683" spans="1:5" x14ac:dyDescent="0.25">
      <c r="A683" s="1"/>
      <c r="B683" s="1" t="s">
        <v>48</v>
      </c>
      <c r="C683" s="5"/>
      <c r="D683" s="5"/>
      <c r="E683" s="5"/>
    </row>
    <row r="684" spans="1:5" x14ac:dyDescent="0.25">
      <c r="A684" s="1"/>
      <c r="B684" s="1" t="s">
        <v>71</v>
      </c>
      <c r="C684" s="5"/>
      <c r="D684" s="5"/>
      <c r="E684" s="5"/>
    </row>
    <row r="685" spans="1:5" x14ac:dyDescent="0.25">
      <c r="A685" s="2">
        <v>44677</v>
      </c>
      <c r="B685" s="1" t="s">
        <v>67</v>
      </c>
      <c r="C685" s="5">
        <v>250</v>
      </c>
      <c r="D685" s="5">
        <v>0</v>
      </c>
      <c r="E685" s="5">
        <v>1352694.34</v>
      </c>
    </row>
    <row r="686" spans="1:5" x14ac:dyDescent="0.25">
      <c r="A686" s="2">
        <v>44677</v>
      </c>
      <c r="B686" s="1" t="s">
        <v>11</v>
      </c>
      <c r="C686" s="5">
        <v>52.5</v>
      </c>
      <c r="D686" s="5">
        <v>0</v>
      </c>
      <c r="E686" s="5">
        <v>1352641.84</v>
      </c>
    </row>
    <row r="687" spans="1:5" x14ac:dyDescent="0.25">
      <c r="A687" s="2">
        <v>44677</v>
      </c>
      <c r="B687" s="1" t="s">
        <v>86</v>
      </c>
      <c r="C687" s="5">
        <v>21280.880000000001</v>
      </c>
      <c r="D687" s="5">
        <v>0</v>
      </c>
      <c r="E687" s="5">
        <v>1331360.96</v>
      </c>
    </row>
    <row r="688" spans="1:5" x14ac:dyDescent="0.25">
      <c r="A688" s="1"/>
      <c r="B688" s="1" t="s">
        <v>263</v>
      </c>
      <c r="C688" s="5"/>
      <c r="D688" s="5"/>
      <c r="E688" s="5"/>
    </row>
    <row r="689" spans="1:5" x14ac:dyDescent="0.25">
      <c r="A689" s="1"/>
      <c r="B689" s="1">
        <v>20173560126</v>
      </c>
      <c r="C689" s="5"/>
      <c r="D689" s="5"/>
      <c r="E689" s="5"/>
    </row>
    <row r="690" spans="1:5" x14ac:dyDescent="0.25">
      <c r="A690" s="1"/>
      <c r="B690" s="1">
        <v>126983090</v>
      </c>
      <c r="C690" s="5"/>
      <c r="D690" s="5"/>
      <c r="E690" s="5"/>
    </row>
    <row r="691" spans="1:5" x14ac:dyDescent="0.25">
      <c r="A691" s="1"/>
      <c r="B691" s="1" t="s">
        <v>89</v>
      </c>
      <c r="C691" s="5"/>
      <c r="D691" s="5"/>
      <c r="E691" s="5"/>
    </row>
    <row r="692" spans="1:5" x14ac:dyDescent="0.25">
      <c r="A692" s="1"/>
      <c r="B692" s="1" t="s">
        <v>88</v>
      </c>
      <c r="C692" s="5"/>
      <c r="D692" s="5"/>
      <c r="E692" s="5"/>
    </row>
    <row r="693" spans="1:5" x14ac:dyDescent="0.25">
      <c r="A693" s="2">
        <v>44677</v>
      </c>
      <c r="B693" s="1" t="s">
        <v>26</v>
      </c>
      <c r="C693" s="5">
        <v>0</v>
      </c>
      <c r="D693" s="5">
        <v>579414.28</v>
      </c>
      <c r="E693" s="5">
        <v>1910775.24</v>
      </c>
    </row>
    <row r="694" spans="1:5" x14ac:dyDescent="0.25">
      <c r="A694" s="1"/>
      <c r="B694" s="1" t="s">
        <v>51</v>
      </c>
      <c r="C694" s="5"/>
      <c r="D694" s="5"/>
      <c r="E694" s="5"/>
    </row>
    <row r="695" spans="1:5" x14ac:dyDescent="0.25">
      <c r="A695" s="1"/>
      <c r="B695" s="1">
        <v>30709590894</v>
      </c>
      <c r="C695" s="5"/>
      <c r="D695" s="5"/>
      <c r="E695" s="5"/>
    </row>
    <row r="696" spans="1:5" x14ac:dyDescent="0.25">
      <c r="A696" s="1"/>
      <c r="B696" s="1" t="s">
        <v>52</v>
      </c>
      <c r="C696" s="5"/>
      <c r="D696" s="5"/>
      <c r="E696" s="5"/>
    </row>
    <row r="697" spans="1:5" x14ac:dyDescent="0.25">
      <c r="A697" s="2">
        <v>44677</v>
      </c>
      <c r="B697" s="1" t="s">
        <v>23</v>
      </c>
      <c r="C697" s="5">
        <v>7097.82</v>
      </c>
      <c r="D697" s="5">
        <v>0</v>
      </c>
      <c r="E697" s="5">
        <v>1903677.42</v>
      </c>
    </row>
    <row r="698" spans="1:5" x14ac:dyDescent="0.25">
      <c r="A698" s="1"/>
      <c r="B698" s="1" t="s">
        <v>24</v>
      </c>
      <c r="C698" s="5"/>
      <c r="D698" s="5"/>
      <c r="E698" s="5"/>
    </row>
    <row r="699" spans="1:5" x14ac:dyDescent="0.25">
      <c r="A699" s="2">
        <v>44677</v>
      </c>
      <c r="B699" s="1" t="s">
        <v>23</v>
      </c>
      <c r="C699" s="5">
        <v>289.70999999999998</v>
      </c>
      <c r="D699" s="5">
        <v>0</v>
      </c>
      <c r="E699" s="5">
        <v>1903387.71</v>
      </c>
    </row>
    <row r="700" spans="1:5" x14ac:dyDescent="0.25">
      <c r="A700" s="1"/>
      <c r="B700" s="1" t="s">
        <v>25</v>
      </c>
      <c r="C700" s="5"/>
      <c r="D700" s="5"/>
      <c r="E700" s="5"/>
    </row>
    <row r="701" spans="1:5" x14ac:dyDescent="0.25">
      <c r="A701" s="2">
        <v>44677</v>
      </c>
      <c r="B701" s="1" t="s">
        <v>45</v>
      </c>
      <c r="C701" s="5">
        <v>500000</v>
      </c>
      <c r="D701" s="5">
        <v>0</v>
      </c>
      <c r="E701" s="5">
        <v>1403387.71</v>
      </c>
    </row>
    <row r="702" spans="1:5" x14ac:dyDescent="0.25">
      <c r="A702" s="1"/>
      <c r="B702" s="1" t="s">
        <v>30</v>
      </c>
      <c r="C702" s="5"/>
      <c r="D702" s="5"/>
      <c r="E702" s="5"/>
    </row>
    <row r="703" spans="1:5" x14ac:dyDescent="0.25">
      <c r="A703" s="1"/>
      <c r="B703" s="1">
        <v>30712013962</v>
      </c>
      <c r="C703" s="5"/>
      <c r="D703" s="5"/>
      <c r="E703" s="5"/>
    </row>
    <row r="704" spans="1:5" x14ac:dyDescent="0.25">
      <c r="A704" s="1"/>
      <c r="B704" s="1">
        <v>126994703</v>
      </c>
      <c r="C704" s="5"/>
      <c r="D704" s="5"/>
      <c r="E704" s="5"/>
    </row>
    <row r="705" spans="1:5" x14ac:dyDescent="0.25">
      <c r="A705" s="1"/>
      <c r="B705" s="1" t="s">
        <v>71</v>
      </c>
      <c r="C705" s="5"/>
      <c r="D705" s="5"/>
      <c r="E705" s="5"/>
    </row>
    <row r="706" spans="1:5" x14ac:dyDescent="0.25">
      <c r="A706" s="1"/>
      <c r="B706" s="1" t="s">
        <v>48</v>
      </c>
      <c r="C706" s="5"/>
      <c r="D706" s="5"/>
      <c r="E706" s="5"/>
    </row>
    <row r="707" spans="1:5" x14ac:dyDescent="0.25">
      <c r="A707" s="2">
        <v>44677</v>
      </c>
      <c r="B707" s="1" t="s">
        <v>67</v>
      </c>
      <c r="C707" s="5">
        <v>250</v>
      </c>
      <c r="D707" s="5">
        <v>0</v>
      </c>
      <c r="E707" s="5">
        <v>1403137.71</v>
      </c>
    </row>
    <row r="708" spans="1:5" x14ac:dyDescent="0.25">
      <c r="A708" s="2">
        <v>44677</v>
      </c>
      <c r="B708" s="1" t="s">
        <v>11</v>
      </c>
      <c r="C708" s="5">
        <v>52.5</v>
      </c>
      <c r="D708" s="5">
        <v>0</v>
      </c>
      <c r="E708" s="5">
        <v>1403085.21</v>
      </c>
    </row>
    <row r="709" spans="1:5" x14ac:dyDescent="0.25">
      <c r="A709" s="2">
        <v>44677</v>
      </c>
      <c r="B709" s="1" t="s">
        <v>45</v>
      </c>
      <c r="C709" s="5">
        <v>2000000</v>
      </c>
      <c r="D709" s="5">
        <v>0</v>
      </c>
      <c r="E709" s="5">
        <v>-596914.79</v>
      </c>
    </row>
    <row r="710" spans="1:5" x14ac:dyDescent="0.25">
      <c r="A710" s="1"/>
      <c r="B710" s="1" t="s">
        <v>30</v>
      </c>
      <c r="C710" s="5"/>
      <c r="D710" s="5"/>
      <c r="E710" s="5"/>
    </row>
    <row r="711" spans="1:5" x14ac:dyDescent="0.25">
      <c r="A711" s="1"/>
      <c r="B711" s="1">
        <v>30712013962</v>
      </c>
      <c r="C711" s="5"/>
      <c r="D711" s="5"/>
      <c r="E711" s="5"/>
    </row>
    <row r="712" spans="1:5" x14ac:dyDescent="0.25">
      <c r="A712" s="1"/>
      <c r="B712" s="1">
        <v>126995012</v>
      </c>
      <c r="C712" s="5"/>
      <c r="D712" s="5"/>
      <c r="E712" s="5"/>
    </row>
    <row r="713" spans="1:5" x14ac:dyDescent="0.25">
      <c r="A713" s="1"/>
      <c r="B713" s="1" t="s">
        <v>264</v>
      </c>
      <c r="C713" s="5"/>
      <c r="D713" s="5"/>
      <c r="E713" s="5"/>
    </row>
    <row r="714" spans="1:5" x14ac:dyDescent="0.25">
      <c r="A714" s="1"/>
      <c r="B714" s="1" t="s">
        <v>48</v>
      </c>
      <c r="C714" s="5"/>
      <c r="D714" s="5"/>
      <c r="E714" s="5"/>
    </row>
    <row r="715" spans="1:5" x14ac:dyDescent="0.25">
      <c r="A715" s="2">
        <v>44677</v>
      </c>
      <c r="B715" s="1" t="s">
        <v>67</v>
      </c>
      <c r="C715" s="5">
        <v>250</v>
      </c>
      <c r="D715" s="5">
        <v>0</v>
      </c>
      <c r="E715" s="5">
        <v>-597164.79</v>
      </c>
    </row>
    <row r="716" spans="1:5" x14ac:dyDescent="0.25">
      <c r="A716" s="2">
        <v>44677</v>
      </c>
      <c r="B716" s="1" t="s">
        <v>11</v>
      </c>
      <c r="C716" s="5">
        <v>52.5</v>
      </c>
      <c r="D716" s="5">
        <v>0</v>
      </c>
      <c r="E716" s="5">
        <v>-597217.29</v>
      </c>
    </row>
    <row r="717" spans="1:5" x14ac:dyDescent="0.25">
      <c r="A717" s="2">
        <v>44677</v>
      </c>
      <c r="B717" s="1" t="s">
        <v>8</v>
      </c>
      <c r="C717" s="5">
        <v>24010.89</v>
      </c>
      <c r="D717" s="5">
        <v>0</v>
      </c>
      <c r="E717" s="5">
        <v>-621228.18000000005</v>
      </c>
    </row>
    <row r="718" spans="1:5" x14ac:dyDescent="0.25">
      <c r="A718" s="2">
        <v>44677</v>
      </c>
      <c r="B718" s="1" t="s">
        <v>32</v>
      </c>
      <c r="C718" s="5">
        <v>22993.1</v>
      </c>
      <c r="D718" s="5">
        <v>0</v>
      </c>
      <c r="E718" s="5">
        <v>-644221.28</v>
      </c>
    </row>
    <row r="719" spans="1:5" x14ac:dyDescent="0.25">
      <c r="A719" s="2">
        <v>44677</v>
      </c>
      <c r="B719" s="1" t="s">
        <v>265</v>
      </c>
      <c r="C719" s="5">
        <v>341250</v>
      </c>
      <c r="D719" s="5">
        <v>0</v>
      </c>
      <c r="E719" s="5">
        <v>-985471.28</v>
      </c>
    </row>
    <row r="720" spans="1:5" x14ac:dyDescent="0.25">
      <c r="A720" s="2">
        <v>44677</v>
      </c>
      <c r="B720" s="1" t="s">
        <v>8</v>
      </c>
      <c r="C720" s="5">
        <v>2047.5</v>
      </c>
      <c r="D720" s="5">
        <v>0</v>
      </c>
      <c r="E720" s="5">
        <v>-987518.78</v>
      </c>
    </row>
    <row r="721" spans="1:5" x14ac:dyDescent="0.25">
      <c r="A721" s="2">
        <v>44678</v>
      </c>
      <c r="B721" s="1" t="s">
        <v>266</v>
      </c>
      <c r="C721" s="5">
        <v>99739.82</v>
      </c>
      <c r="D721" s="5">
        <v>0</v>
      </c>
      <c r="E721" s="5">
        <v>-1087258.6000000001</v>
      </c>
    </row>
    <row r="722" spans="1:5" x14ac:dyDescent="0.25">
      <c r="A722" s="2">
        <v>44678</v>
      </c>
      <c r="B722" s="1" t="s">
        <v>267</v>
      </c>
      <c r="C722" s="5">
        <v>160216</v>
      </c>
      <c r="D722" s="5">
        <v>0</v>
      </c>
      <c r="E722" s="5">
        <v>-1247474.6000000001</v>
      </c>
    </row>
    <row r="723" spans="1:5" x14ac:dyDescent="0.25">
      <c r="A723" s="2">
        <v>44678</v>
      </c>
      <c r="B723" s="1" t="s">
        <v>268</v>
      </c>
      <c r="C723" s="5">
        <v>275000</v>
      </c>
      <c r="D723" s="5">
        <v>0</v>
      </c>
      <c r="E723" s="5">
        <v>-1522474.6</v>
      </c>
    </row>
    <row r="724" spans="1:5" x14ac:dyDescent="0.25">
      <c r="A724" s="2">
        <v>44678</v>
      </c>
      <c r="B724" s="1" t="s">
        <v>269</v>
      </c>
      <c r="C724" s="5">
        <v>300000</v>
      </c>
      <c r="D724" s="5">
        <v>0</v>
      </c>
      <c r="E724" s="5">
        <v>-1822474.6</v>
      </c>
    </row>
    <row r="725" spans="1:5" x14ac:dyDescent="0.25">
      <c r="A725" s="2">
        <v>44678</v>
      </c>
      <c r="B725" s="1" t="s">
        <v>270</v>
      </c>
      <c r="C725" s="5">
        <v>315000</v>
      </c>
      <c r="D725" s="5">
        <v>0</v>
      </c>
      <c r="E725" s="5">
        <v>-2137474.6</v>
      </c>
    </row>
    <row r="726" spans="1:5" x14ac:dyDescent="0.25">
      <c r="A726" s="2">
        <v>44678</v>
      </c>
      <c r="B726" s="1" t="s">
        <v>271</v>
      </c>
      <c r="C726" s="5">
        <v>326000</v>
      </c>
      <c r="D726" s="5">
        <v>0</v>
      </c>
      <c r="E726" s="5">
        <v>-2463474.6</v>
      </c>
    </row>
    <row r="727" spans="1:5" x14ac:dyDescent="0.25">
      <c r="A727" s="2">
        <v>44678</v>
      </c>
      <c r="B727" s="1" t="s">
        <v>179</v>
      </c>
      <c r="C727" s="5">
        <v>0</v>
      </c>
      <c r="D727" s="5">
        <v>10528506.48</v>
      </c>
      <c r="E727" s="5">
        <v>8065031.8799999999</v>
      </c>
    </row>
    <row r="728" spans="1:5" x14ac:dyDescent="0.25">
      <c r="A728" s="1"/>
      <c r="B728" s="1" t="s">
        <v>180</v>
      </c>
      <c r="C728" s="5"/>
      <c r="D728" s="5"/>
      <c r="E728" s="5"/>
    </row>
    <row r="729" spans="1:5" x14ac:dyDescent="0.25">
      <c r="A729" s="1"/>
      <c r="B729" s="1" t="s">
        <v>272</v>
      </c>
      <c r="C729" s="5"/>
      <c r="D729" s="5"/>
      <c r="E729" s="5"/>
    </row>
    <row r="730" spans="1:5" x14ac:dyDescent="0.25">
      <c r="A730" s="2">
        <v>44678</v>
      </c>
      <c r="B730" s="1" t="s">
        <v>23</v>
      </c>
      <c r="C730" s="5">
        <v>128974.2</v>
      </c>
      <c r="D730" s="5">
        <v>0</v>
      </c>
      <c r="E730" s="5">
        <v>7936057.6799999997</v>
      </c>
    </row>
    <row r="731" spans="1:5" x14ac:dyDescent="0.25">
      <c r="A731" s="1"/>
      <c r="B731" s="1" t="s">
        <v>24</v>
      </c>
      <c r="C731" s="5"/>
      <c r="D731" s="5"/>
      <c r="E731" s="5"/>
    </row>
    <row r="732" spans="1:5" x14ac:dyDescent="0.25">
      <c r="A732" s="2">
        <v>44678</v>
      </c>
      <c r="B732" s="1" t="s">
        <v>182</v>
      </c>
      <c r="C732" s="5">
        <v>13160.16</v>
      </c>
      <c r="D732" s="5">
        <v>0</v>
      </c>
      <c r="E732" s="5">
        <v>7922897.5199999996</v>
      </c>
    </row>
    <row r="733" spans="1:5" x14ac:dyDescent="0.25">
      <c r="A733" s="1"/>
      <c r="B733" s="1" t="s">
        <v>273</v>
      </c>
      <c r="C733" s="5"/>
      <c r="D733" s="5"/>
      <c r="E733" s="5"/>
    </row>
    <row r="734" spans="1:5" x14ac:dyDescent="0.25">
      <c r="A734" s="2">
        <v>44678</v>
      </c>
      <c r="B734" s="1" t="s">
        <v>11</v>
      </c>
      <c r="C734" s="5">
        <v>2763.63</v>
      </c>
      <c r="D734" s="5">
        <v>0</v>
      </c>
      <c r="E734" s="5">
        <v>7920133.8899999997</v>
      </c>
    </row>
    <row r="735" spans="1:5" x14ac:dyDescent="0.25">
      <c r="A735" s="2">
        <v>44678</v>
      </c>
      <c r="B735" s="1" t="s">
        <v>10</v>
      </c>
      <c r="C735" s="5">
        <v>394.8</v>
      </c>
      <c r="D735" s="5">
        <v>0</v>
      </c>
      <c r="E735" s="5">
        <v>7919739.0899999999</v>
      </c>
    </row>
    <row r="736" spans="1:5" x14ac:dyDescent="0.25">
      <c r="A736" s="2">
        <v>44678</v>
      </c>
      <c r="B736" s="1" t="s">
        <v>26</v>
      </c>
      <c r="C736" s="5">
        <v>0</v>
      </c>
      <c r="D736" s="5">
        <v>93835</v>
      </c>
      <c r="E736" s="5">
        <v>8013574.0899999999</v>
      </c>
    </row>
    <row r="737" spans="1:5" x14ac:dyDescent="0.25">
      <c r="A737" s="1"/>
      <c r="B737" s="1" t="s">
        <v>27</v>
      </c>
      <c r="C737" s="5"/>
      <c r="D737" s="5"/>
      <c r="E737" s="5"/>
    </row>
    <row r="738" spans="1:5" x14ac:dyDescent="0.25">
      <c r="A738" s="1"/>
      <c r="B738" s="1">
        <v>30678365277</v>
      </c>
      <c r="C738" s="5"/>
      <c r="D738" s="5"/>
      <c r="E738" s="5"/>
    </row>
    <row r="739" spans="1:5" x14ac:dyDescent="0.25">
      <c r="A739" s="1"/>
      <c r="B739" s="1" t="s">
        <v>28</v>
      </c>
      <c r="C739" s="5"/>
      <c r="D739" s="5"/>
      <c r="E739" s="5"/>
    </row>
    <row r="740" spans="1:5" x14ac:dyDescent="0.25">
      <c r="A740" s="2">
        <v>44678</v>
      </c>
      <c r="B740" s="1" t="s">
        <v>23</v>
      </c>
      <c r="C740" s="5">
        <v>1149.48</v>
      </c>
      <c r="D740" s="5">
        <v>0</v>
      </c>
      <c r="E740" s="5">
        <v>8012424.6100000003</v>
      </c>
    </row>
    <row r="741" spans="1:5" x14ac:dyDescent="0.25">
      <c r="A741" s="1"/>
      <c r="B741" s="1" t="s">
        <v>24</v>
      </c>
      <c r="C741" s="5"/>
      <c r="D741" s="5"/>
      <c r="E741" s="5"/>
    </row>
    <row r="742" spans="1:5" x14ac:dyDescent="0.25">
      <c r="A742" s="2">
        <v>44678</v>
      </c>
      <c r="B742" s="1" t="s">
        <v>23</v>
      </c>
      <c r="C742" s="5">
        <v>46.92</v>
      </c>
      <c r="D742" s="5">
        <v>0</v>
      </c>
      <c r="E742" s="5">
        <v>8012377.6900000004</v>
      </c>
    </row>
    <row r="743" spans="1:5" x14ac:dyDescent="0.25">
      <c r="A743" s="1"/>
      <c r="B743" s="1" t="s">
        <v>25</v>
      </c>
      <c r="C743" s="5"/>
      <c r="D743" s="5"/>
      <c r="E743" s="5"/>
    </row>
    <row r="744" spans="1:5" x14ac:dyDescent="0.25">
      <c r="A744" s="2">
        <v>44678</v>
      </c>
      <c r="B744" s="1" t="s">
        <v>45</v>
      </c>
      <c r="C744" s="5">
        <v>690000</v>
      </c>
      <c r="D744" s="5">
        <v>0</v>
      </c>
      <c r="E744" s="5">
        <v>7322377.6900000004</v>
      </c>
    </row>
    <row r="745" spans="1:5" x14ac:dyDescent="0.25">
      <c r="A745" s="1"/>
      <c r="B745" s="1" t="s">
        <v>30</v>
      </c>
      <c r="C745" s="5"/>
      <c r="D745" s="5"/>
      <c r="E745" s="5"/>
    </row>
    <row r="746" spans="1:5" x14ac:dyDescent="0.25">
      <c r="A746" s="1"/>
      <c r="B746" s="1">
        <v>30712013962</v>
      </c>
      <c r="C746" s="5"/>
      <c r="D746" s="5"/>
      <c r="E746" s="5"/>
    </row>
    <row r="747" spans="1:5" x14ac:dyDescent="0.25">
      <c r="A747" s="1"/>
      <c r="B747" s="1">
        <v>127045063</v>
      </c>
      <c r="C747" s="5"/>
      <c r="D747" s="5"/>
      <c r="E747" s="5"/>
    </row>
    <row r="748" spans="1:5" x14ac:dyDescent="0.25">
      <c r="A748" s="1"/>
      <c r="B748" s="1" t="s">
        <v>48</v>
      </c>
      <c r="C748" s="5"/>
      <c r="D748" s="5"/>
      <c r="E748" s="5"/>
    </row>
    <row r="749" spans="1:5" x14ac:dyDescent="0.25">
      <c r="A749" s="1"/>
      <c r="B749" s="1" t="s">
        <v>122</v>
      </c>
      <c r="C749" s="5"/>
      <c r="D749" s="5"/>
      <c r="E749" s="5"/>
    </row>
    <row r="750" spans="1:5" x14ac:dyDescent="0.25">
      <c r="A750" s="2">
        <v>44678</v>
      </c>
      <c r="B750" s="1" t="s">
        <v>67</v>
      </c>
      <c r="C750" s="5">
        <v>250</v>
      </c>
      <c r="D750" s="5">
        <v>0</v>
      </c>
      <c r="E750" s="5">
        <v>7322127.6900000004</v>
      </c>
    </row>
    <row r="751" spans="1:5" x14ac:dyDescent="0.25">
      <c r="A751" s="2">
        <v>44678</v>
      </c>
      <c r="B751" s="1" t="s">
        <v>11</v>
      </c>
      <c r="C751" s="5">
        <v>52.5</v>
      </c>
      <c r="D751" s="5">
        <v>0</v>
      </c>
      <c r="E751" s="5">
        <v>7322075.1900000004</v>
      </c>
    </row>
    <row r="752" spans="1:5" x14ac:dyDescent="0.25">
      <c r="A752" s="2">
        <v>44678</v>
      </c>
      <c r="B752" s="1" t="s">
        <v>45</v>
      </c>
      <c r="C752" s="5">
        <v>960000</v>
      </c>
      <c r="D752" s="5">
        <v>0</v>
      </c>
      <c r="E752" s="5">
        <v>6362075.1900000004</v>
      </c>
    </row>
    <row r="753" spans="1:5" x14ac:dyDescent="0.25">
      <c r="A753" s="1"/>
      <c r="B753" s="1" t="s">
        <v>30</v>
      </c>
      <c r="C753" s="5"/>
      <c r="D753" s="5"/>
      <c r="E753" s="5"/>
    </row>
    <row r="754" spans="1:5" x14ac:dyDescent="0.25">
      <c r="A754" s="1"/>
      <c r="B754" s="1">
        <v>30712013962</v>
      </c>
      <c r="C754" s="5"/>
      <c r="D754" s="5"/>
      <c r="E754" s="5"/>
    </row>
    <row r="755" spans="1:5" x14ac:dyDescent="0.25">
      <c r="A755" s="1"/>
      <c r="B755" s="1">
        <v>127047629</v>
      </c>
      <c r="C755" s="5"/>
      <c r="D755" s="5"/>
      <c r="E755" s="5"/>
    </row>
    <row r="756" spans="1:5" x14ac:dyDescent="0.25">
      <c r="A756" s="1"/>
      <c r="B756" s="1" t="s">
        <v>48</v>
      </c>
      <c r="C756" s="5"/>
      <c r="D756" s="5"/>
      <c r="E756" s="5"/>
    </row>
    <row r="757" spans="1:5" x14ac:dyDescent="0.25">
      <c r="A757" s="1"/>
      <c r="B757" s="1" t="s">
        <v>71</v>
      </c>
      <c r="C757" s="5"/>
      <c r="D757" s="5"/>
      <c r="E757" s="5"/>
    </row>
    <row r="758" spans="1:5" x14ac:dyDescent="0.25">
      <c r="A758" s="2">
        <v>44678</v>
      </c>
      <c r="B758" s="1" t="s">
        <v>67</v>
      </c>
      <c r="C758" s="5">
        <v>250</v>
      </c>
      <c r="D758" s="5">
        <v>0</v>
      </c>
      <c r="E758" s="5">
        <v>6361825.1900000004</v>
      </c>
    </row>
    <row r="759" spans="1:5" x14ac:dyDescent="0.25">
      <c r="A759" s="2">
        <v>44678</v>
      </c>
      <c r="B759" s="1" t="s">
        <v>11</v>
      </c>
      <c r="C759" s="5">
        <v>52.5</v>
      </c>
      <c r="D759" s="5">
        <v>0</v>
      </c>
      <c r="E759" s="5">
        <v>6361772.6900000004</v>
      </c>
    </row>
    <row r="760" spans="1:5" x14ac:dyDescent="0.25">
      <c r="A760" s="2">
        <v>44678</v>
      </c>
      <c r="B760" s="1" t="s">
        <v>45</v>
      </c>
      <c r="C760" s="5">
        <v>470000</v>
      </c>
      <c r="D760" s="5">
        <v>0</v>
      </c>
      <c r="E760" s="5">
        <v>5891772.6900000004</v>
      </c>
    </row>
    <row r="761" spans="1:5" x14ac:dyDescent="0.25">
      <c r="A761" s="1"/>
      <c r="B761" s="1" t="s">
        <v>46</v>
      </c>
      <c r="C761" s="5"/>
      <c r="D761" s="5"/>
      <c r="E761" s="5"/>
    </row>
    <row r="762" spans="1:5" x14ac:dyDescent="0.25">
      <c r="A762" s="1"/>
      <c r="B762" s="1">
        <v>30712013962</v>
      </c>
      <c r="C762" s="5"/>
      <c r="D762" s="5"/>
      <c r="E762" s="5"/>
    </row>
    <row r="763" spans="1:5" x14ac:dyDescent="0.25">
      <c r="A763" s="1"/>
      <c r="B763" s="1">
        <v>127055248</v>
      </c>
      <c r="C763" s="5"/>
      <c r="D763" s="5"/>
      <c r="E763" s="5"/>
    </row>
    <row r="764" spans="1:5" x14ac:dyDescent="0.25">
      <c r="A764" s="1"/>
      <c r="B764" s="1" t="s">
        <v>48</v>
      </c>
      <c r="C764" s="5"/>
      <c r="D764" s="5"/>
      <c r="E764" s="5"/>
    </row>
    <row r="765" spans="1:5" x14ac:dyDescent="0.25">
      <c r="A765" s="1"/>
      <c r="B765" s="1" t="s">
        <v>47</v>
      </c>
      <c r="C765" s="5"/>
      <c r="D765" s="5"/>
      <c r="E765" s="5"/>
    </row>
    <row r="766" spans="1:5" x14ac:dyDescent="0.25">
      <c r="A766" s="2">
        <v>44678</v>
      </c>
      <c r="B766" s="1" t="s">
        <v>67</v>
      </c>
      <c r="C766" s="5">
        <v>250</v>
      </c>
      <c r="D766" s="5">
        <v>0</v>
      </c>
      <c r="E766" s="5">
        <v>5891522.6900000004</v>
      </c>
    </row>
    <row r="767" spans="1:5" x14ac:dyDescent="0.25">
      <c r="A767" s="2">
        <v>44678</v>
      </c>
      <c r="B767" s="1" t="s">
        <v>11</v>
      </c>
      <c r="C767" s="5">
        <v>52.5</v>
      </c>
      <c r="D767" s="5">
        <v>0</v>
      </c>
      <c r="E767" s="5">
        <v>5891470.1900000004</v>
      </c>
    </row>
    <row r="768" spans="1:5" x14ac:dyDescent="0.25">
      <c r="A768" s="2">
        <v>44678</v>
      </c>
      <c r="B768" s="1" t="s">
        <v>45</v>
      </c>
      <c r="C768" s="5">
        <v>950000</v>
      </c>
      <c r="D768" s="5">
        <v>0</v>
      </c>
      <c r="E768" s="5">
        <v>4941470.1900000004</v>
      </c>
    </row>
    <row r="769" spans="1:5" x14ac:dyDescent="0.25">
      <c r="A769" s="1"/>
      <c r="B769" s="1" t="s">
        <v>30</v>
      </c>
      <c r="C769" s="5"/>
      <c r="D769" s="5"/>
      <c r="E769" s="5"/>
    </row>
    <row r="770" spans="1:5" x14ac:dyDescent="0.25">
      <c r="A770" s="1"/>
      <c r="B770" s="1">
        <v>30712013962</v>
      </c>
      <c r="C770" s="5"/>
      <c r="D770" s="5"/>
      <c r="E770" s="5"/>
    </row>
    <row r="771" spans="1:5" x14ac:dyDescent="0.25">
      <c r="A771" s="1"/>
      <c r="B771" s="1">
        <v>127057003</v>
      </c>
      <c r="C771" s="5"/>
      <c r="D771" s="5"/>
      <c r="E771" s="5"/>
    </row>
    <row r="772" spans="1:5" x14ac:dyDescent="0.25">
      <c r="A772" s="1"/>
      <c r="B772" s="1" t="s">
        <v>71</v>
      </c>
      <c r="C772" s="5"/>
      <c r="D772" s="5"/>
      <c r="E772" s="5"/>
    </row>
    <row r="773" spans="1:5" x14ac:dyDescent="0.25">
      <c r="A773" s="1"/>
      <c r="B773" s="1" t="s">
        <v>48</v>
      </c>
      <c r="C773" s="5"/>
      <c r="D773" s="5"/>
      <c r="E773" s="5"/>
    </row>
    <row r="774" spans="1:5" x14ac:dyDescent="0.25">
      <c r="A774" s="2">
        <v>44678</v>
      </c>
      <c r="B774" s="1" t="s">
        <v>67</v>
      </c>
      <c r="C774" s="5">
        <v>250</v>
      </c>
      <c r="D774" s="5">
        <v>0</v>
      </c>
      <c r="E774" s="5">
        <v>4941220.1900000004</v>
      </c>
    </row>
    <row r="775" spans="1:5" x14ac:dyDescent="0.25">
      <c r="A775" s="2">
        <v>44678</v>
      </c>
      <c r="B775" s="1" t="s">
        <v>11</v>
      </c>
      <c r="C775" s="5">
        <v>52.5</v>
      </c>
      <c r="D775" s="5">
        <v>0</v>
      </c>
      <c r="E775" s="5">
        <v>4941167.6900000004</v>
      </c>
    </row>
    <row r="776" spans="1:5" x14ac:dyDescent="0.25">
      <c r="A776" s="2">
        <v>44678</v>
      </c>
      <c r="B776" s="1" t="s">
        <v>45</v>
      </c>
      <c r="C776" s="5">
        <v>4000000</v>
      </c>
      <c r="D776" s="5">
        <v>0</v>
      </c>
      <c r="E776" s="5">
        <v>941167.69</v>
      </c>
    </row>
    <row r="777" spans="1:5" x14ac:dyDescent="0.25">
      <c r="A777" s="1"/>
      <c r="B777" s="1" t="s">
        <v>30</v>
      </c>
      <c r="C777" s="5"/>
      <c r="D777" s="5"/>
      <c r="E777" s="5"/>
    </row>
    <row r="778" spans="1:5" x14ac:dyDescent="0.25">
      <c r="A778" s="1"/>
      <c r="B778" s="1">
        <v>30712013962</v>
      </c>
      <c r="C778" s="5"/>
      <c r="D778" s="5"/>
      <c r="E778" s="5"/>
    </row>
    <row r="779" spans="1:5" x14ac:dyDescent="0.25">
      <c r="A779" s="1"/>
      <c r="B779" s="1">
        <v>127071291</v>
      </c>
      <c r="C779" s="5"/>
      <c r="D779" s="5"/>
      <c r="E779" s="5"/>
    </row>
    <row r="780" spans="1:5" x14ac:dyDescent="0.25">
      <c r="A780" s="1"/>
      <c r="B780" s="1" t="s">
        <v>48</v>
      </c>
      <c r="C780" s="5"/>
      <c r="D780" s="5"/>
      <c r="E780" s="5"/>
    </row>
    <row r="781" spans="1:5" x14ac:dyDescent="0.25">
      <c r="A781" s="1"/>
      <c r="B781" s="1" t="s">
        <v>31</v>
      </c>
      <c r="C781" s="5"/>
      <c r="D781" s="5"/>
      <c r="E781" s="5"/>
    </row>
    <row r="782" spans="1:5" x14ac:dyDescent="0.25">
      <c r="A782" s="2">
        <v>44678</v>
      </c>
      <c r="B782" s="1" t="s">
        <v>67</v>
      </c>
      <c r="C782" s="5">
        <v>250</v>
      </c>
      <c r="D782" s="5">
        <v>0</v>
      </c>
      <c r="E782" s="5">
        <v>940917.69</v>
      </c>
    </row>
    <row r="783" spans="1:5" x14ac:dyDescent="0.25">
      <c r="A783" s="2">
        <v>44678</v>
      </c>
      <c r="B783" s="1" t="s">
        <v>11</v>
      </c>
      <c r="C783" s="5">
        <v>52.5</v>
      </c>
      <c r="D783" s="5">
        <v>0</v>
      </c>
      <c r="E783" s="5">
        <v>940865.19</v>
      </c>
    </row>
    <row r="784" spans="1:5" x14ac:dyDescent="0.25">
      <c r="A784" s="2">
        <v>44678</v>
      </c>
      <c r="B784" s="1" t="s">
        <v>45</v>
      </c>
      <c r="C784" s="5">
        <v>1000000</v>
      </c>
      <c r="D784" s="5">
        <v>0</v>
      </c>
      <c r="E784" s="5">
        <v>-59134.81</v>
      </c>
    </row>
    <row r="785" spans="1:5" x14ac:dyDescent="0.25">
      <c r="A785" s="1"/>
      <c r="B785" s="1" t="s">
        <v>132</v>
      </c>
      <c r="C785" s="5"/>
      <c r="D785" s="5"/>
      <c r="E785" s="5"/>
    </row>
    <row r="786" spans="1:5" x14ac:dyDescent="0.25">
      <c r="A786" s="1"/>
      <c r="B786" s="1">
        <v>30712013962</v>
      </c>
      <c r="C786" s="5"/>
      <c r="D786" s="5"/>
      <c r="E786" s="5"/>
    </row>
    <row r="787" spans="1:5" x14ac:dyDescent="0.25">
      <c r="A787" s="1"/>
      <c r="B787" s="1">
        <v>127071913</v>
      </c>
      <c r="C787" s="5"/>
      <c r="D787" s="5"/>
      <c r="E787" s="5"/>
    </row>
    <row r="788" spans="1:5" x14ac:dyDescent="0.25">
      <c r="A788" s="1"/>
      <c r="B788" s="1" t="s">
        <v>48</v>
      </c>
      <c r="C788" s="5"/>
      <c r="D788" s="5"/>
      <c r="E788" s="5"/>
    </row>
    <row r="789" spans="1:5" x14ac:dyDescent="0.25">
      <c r="A789" s="1"/>
      <c r="B789" s="1" t="s">
        <v>120</v>
      </c>
      <c r="C789" s="5"/>
      <c r="D789" s="5"/>
      <c r="E789" s="5"/>
    </row>
    <row r="790" spans="1:5" x14ac:dyDescent="0.25">
      <c r="A790" s="2">
        <v>44678</v>
      </c>
      <c r="B790" s="1" t="s">
        <v>67</v>
      </c>
      <c r="C790" s="5">
        <v>250</v>
      </c>
      <c r="D790" s="5">
        <v>0</v>
      </c>
      <c r="E790" s="5">
        <v>-59384.81</v>
      </c>
    </row>
    <row r="791" spans="1:5" x14ac:dyDescent="0.25">
      <c r="A791" s="2">
        <v>44678</v>
      </c>
      <c r="B791" s="1" t="s">
        <v>11</v>
      </c>
      <c r="C791" s="5">
        <v>52.5</v>
      </c>
      <c r="D791" s="5">
        <v>0</v>
      </c>
      <c r="E791" s="5">
        <v>-59437.31</v>
      </c>
    </row>
    <row r="792" spans="1:5" x14ac:dyDescent="0.25">
      <c r="A792" s="2">
        <v>44678</v>
      </c>
      <c r="B792" s="1" t="s">
        <v>8</v>
      </c>
      <c r="C792" s="5">
        <v>9745.56</v>
      </c>
      <c r="D792" s="5">
        <v>0</v>
      </c>
      <c r="E792" s="5">
        <v>-69182.87</v>
      </c>
    </row>
    <row r="793" spans="1:5" x14ac:dyDescent="0.25">
      <c r="A793" s="2">
        <v>44678</v>
      </c>
      <c r="B793" s="1" t="s">
        <v>32</v>
      </c>
      <c r="C793" s="5">
        <v>63734.05</v>
      </c>
      <c r="D793" s="5">
        <v>0</v>
      </c>
      <c r="E793" s="5">
        <v>-132916.92000000001</v>
      </c>
    </row>
    <row r="794" spans="1:5" x14ac:dyDescent="0.25">
      <c r="A794" s="2">
        <v>44678</v>
      </c>
      <c r="B794" s="1" t="s">
        <v>274</v>
      </c>
      <c r="C794" s="5">
        <v>341250</v>
      </c>
      <c r="D794" s="5">
        <v>0</v>
      </c>
      <c r="E794" s="5">
        <v>-474166.92</v>
      </c>
    </row>
    <row r="795" spans="1:5" x14ac:dyDescent="0.25">
      <c r="A795" s="2">
        <v>44678</v>
      </c>
      <c r="B795" s="1" t="s">
        <v>275</v>
      </c>
      <c r="C795" s="5">
        <v>445867.37</v>
      </c>
      <c r="D795" s="5">
        <v>0</v>
      </c>
      <c r="E795" s="5">
        <v>-920034.29</v>
      </c>
    </row>
    <row r="796" spans="1:5" x14ac:dyDescent="0.25">
      <c r="A796" s="2">
        <v>44678</v>
      </c>
      <c r="B796" s="1" t="s">
        <v>276</v>
      </c>
      <c r="C796" s="5">
        <v>1035000</v>
      </c>
      <c r="D796" s="5">
        <v>0</v>
      </c>
      <c r="E796" s="5">
        <v>-1955034.29</v>
      </c>
    </row>
    <row r="797" spans="1:5" x14ac:dyDescent="0.25">
      <c r="A797" s="2">
        <v>44678</v>
      </c>
      <c r="B797" s="1" t="s">
        <v>277</v>
      </c>
      <c r="C797" s="5">
        <v>0</v>
      </c>
      <c r="D797" s="5">
        <v>445867.37</v>
      </c>
      <c r="E797" s="5">
        <v>-1509166.92</v>
      </c>
    </row>
    <row r="798" spans="1:5" x14ac:dyDescent="0.25">
      <c r="A798" s="2">
        <v>44678</v>
      </c>
      <c r="B798" s="1" t="s">
        <v>277</v>
      </c>
      <c r="C798" s="5">
        <v>0</v>
      </c>
      <c r="D798" s="5">
        <v>341250</v>
      </c>
      <c r="E798" s="5">
        <v>-1167916.92</v>
      </c>
    </row>
    <row r="799" spans="1:5" x14ac:dyDescent="0.25">
      <c r="A799" s="2">
        <v>44678</v>
      </c>
      <c r="B799" s="1" t="s">
        <v>277</v>
      </c>
      <c r="C799" s="5">
        <v>0</v>
      </c>
      <c r="D799" s="5">
        <v>1035000</v>
      </c>
      <c r="E799" s="5">
        <v>-132916.92000000001</v>
      </c>
    </row>
    <row r="800" spans="1:5" x14ac:dyDescent="0.25">
      <c r="A800" s="2">
        <v>44678</v>
      </c>
      <c r="B800" s="1" t="s">
        <v>8</v>
      </c>
      <c r="C800" s="5">
        <v>10932.7</v>
      </c>
      <c r="D800" s="5">
        <v>0</v>
      </c>
      <c r="E800" s="5">
        <v>-143849.62</v>
      </c>
    </row>
    <row r="801" spans="1:5" x14ac:dyDescent="0.25">
      <c r="A801" s="2">
        <v>44678</v>
      </c>
      <c r="B801" s="1" t="s">
        <v>278</v>
      </c>
      <c r="C801" s="5">
        <v>0</v>
      </c>
      <c r="D801" s="5">
        <v>10932.7</v>
      </c>
      <c r="E801" s="5">
        <v>-132916.92000000001</v>
      </c>
    </row>
    <row r="802" spans="1:5" x14ac:dyDescent="0.25">
      <c r="A802" s="2">
        <v>44679</v>
      </c>
      <c r="B802" s="1" t="s">
        <v>279</v>
      </c>
      <c r="C802" s="5">
        <v>22000</v>
      </c>
      <c r="D802" s="5">
        <v>0</v>
      </c>
      <c r="E802" s="5">
        <v>-154916.92000000001</v>
      </c>
    </row>
    <row r="803" spans="1:5" x14ac:dyDescent="0.25">
      <c r="A803" s="2">
        <v>44679</v>
      </c>
      <c r="B803" s="1" t="s">
        <v>280</v>
      </c>
      <c r="C803" s="5">
        <v>89795.18</v>
      </c>
      <c r="D803" s="5">
        <v>0</v>
      </c>
      <c r="E803" s="5">
        <v>-244712.1</v>
      </c>
    </row>
    <row r="804" spans="1:5" x14ac:dyDescent="0.25">
      <c r="A804" s="2">
        <v>44679</v>
      </c>
      <c r="B804" s="1" t="s">
        <v>281</v>
      </c>
      <c r="C804" s="5">
        <v>210000</v>
      </c>
      <c r="D804" s="5">
        <v>0</v>
      </c>
      <c r="E804" s="5">
        <v>-454712.1</v>
      </c>
    </row>
    <row r="805" spans="1:5" x14ac:dyDescent="0.25">
      <c r="A805" s="2">
        <v>44679</v>
      </c>
      <c r="B805" s="1" t="s">
        <v>282</v>
      </c>
      <c r="C805" s="5">
        <v>210000</v>
      </c>
      <c r="D805" s="5">
        <v>0</v>
      </c>
      <c r="E805" s="5">
        <v>-664712.1</v>
      </c>
    </row>
    <row r="806" spans="1:5" x14ac:dyDescent="0.25">
      <c r="A806" s="2">
        <v>44679</v>
      </c>
      <c r="B806" s="1" t="s">
        <v>283</v>
      </c>
      <c r="C806" s="5">
        <v>240000</v>
      </c>
      <c r="D806" s="5">
        <v>0</v>
      </c>
      <c r="E806" s="5">
        <v>-904712.1</v>
      </c>
    </row>
    <row r="807" spans="1:5" x14ac:dyDescent="0.25">
      <c r="A807" s="2">
        <v>44679</v>
      </c>
      <c r="B807" s="1" t="s">
        <v>284</v>
      </c>
      <c r="C807" s="5">
        <v>273718.75</v>
      </c>
      <c r="D807" s="5">
        <v>0</v>
      </c>
      <c r="E807" s="5">
        <v>-1178430.8500000001</v>
      </c>
    </row>
    <row r="808" spans="1:5" x14ac:dyDescent="0.25">
      <c r="A808" s="2">
        <v>44679</v>
      </c>
      <c r="B808" s="1" t="s">
        <v>285</v>
      </c>
      <c r="C808" s="5">
        <v>277000</v>
      </c>
      <c r="D808" s="5">
        <v>0</v>
      </c>
      <c r="E808" s="5">
        <v>-1455430.85</v>
      </c>
    </row>
    <row r="809" spans="1:5" x14ac:dyDescent="0.25">
      <c r="A809" s="2">
        <v>44679</v>
      </c>
      <c r="B809" s="1" t="s">
        <v>286</v>
      </c>
      <c r="C809" s="5">
        <v>285000</v>
      </c>
      <c r="D809" s="5">
        <v>0</v>
      </c>
      <c r="E809" s="5">
        <v>-1740430.85</v>
      </c>
    </row>
    <row r="810" spans="1:5" x14ac:dyDescent="0.25">
      <c r="A810" s="2">
        <v>44679</v>
      </c>
      <c r="B810" s="1" t="s">
        <v>287</v>
      </c>
      <c r="C810" s="5">
        <v>287500</v>
      </c>
      <c r="D810" s="5">
        <v>0</v>
      </c>
      <c r="E810" s="5">
        <v>-2027930.85</v>
      </c>
    </row>
    <row r="811" spans="1:5" x14ac:dyDescent="0.25">
      <c r="A811" s="2">
        <v>44679</v>
      </c>
      <c r="B811" s="1" t="s">
        <v>288</v>
      </c>
      <c r="C811" s="5">
        <v>300000</v>
      </c>
      <c r="D811" s="5">
        <v>0</v>
      </c>
      <c r="E811" s="5">
        <v>-2327930.85</v>
      </c>
    </row>
    <row r="812" spans="1:5" x14ac:dyDescent="0.25">
      <c r="A812" s="2">
        <v>44679</v>
      </c>
      <c r="B812" s="1" t="s">
        <v>289</v>
      </c>
      <c r="C812" s="5">
        <v>300000</v>
      </c>
      <c r="D812" s="5">
        <v>0</v>
      </c>
      <c r="E812" s="5">
        <v>-2627930.85</v>
      </c>
    </row>
    <row r="813" spans="1:5" x14ac:dyDescent="0.25">
      <c r="A813" s="2">
        <v>44679</v>
      </c>
      <c r="B813" s="1" t="s">
        <v>290</v>
      </c>
      <c r="C813" s="5">
        <v>315000</v>
      </c>
      <c r="D813" s="5">
        <v>0</v>
      </c>
      <c r="E813" s="5">
        <v>-2942930.85</v>
      </c>
    </row>
    <row r="814" spans="1:5" x14ac:dyDescent="0.25">
      <c r="A814" s="2">
        <v>44679</v>
      </c>
      <c r="B814" s="1" t="s">
        <v>291</v>
      </c>
      <c r="C814" s="5">
        <v>363478.32</v>
      </c>
      <c r="D814" s="5">
        <v>0</v>
      </c>
      <c r="E814" s="5">
        <v>-3306409.17</v>
      </c>
    </row>
    <row r="815" spans="1:5" x14ac:dyDescent="0.25">
      <c r="A815" s="2">
        <v>44679</v>
      </c>
      <c r="B815" s="1" t="s">
        <v>292</v>
      </c>
      <c r="C815" s="5">
        <v>571199.76</v>
      </c>
      <c r="D815" s="5">
        <v>0</v>
      </c>
      <c r="E815" s="5">
        <v>-3877608.93</v>
      </c>
    </row>
    <row r="816" spans="1:5" x14ac:dyDescent="0.25">
      <c r="A816" s="2">
        <v>44679</v>
      </c>
      <c r="B816" s="1" t="s">
        <v>293</v>
      </c>
      <c r="C816" s="5">
        <v>1935083.67</v>
      </c>
      <c r="D816" s="5">
        <v>0</v>
      </c>
      <c r="E816" s="5">
        <v>-5812692.5999999996</v>
      </c>
    </row>
    <row r="817" spans="1:5" x14ac:dyDescent="0.25">
      <c r="A817" s="2">
        <v>44679</v>
      </c>
      <c r="B817" s="1" t="s">
        <v>29</v>
      </c>
      <c r="C817" s="5">
        <v>0</v>
      </c>
      <c r="D817" s="5">
        <v>1040000</v>
      </c>
      <c r="E817" s="5">
        <v>-4772692.5999999996</v>
      </c>
    </row>
    <row r="818" spans="1:5" x14ac:dyDescent="0.25">
      <c r="A818" s="1"/>
      <c r="B818" s="1" t="s">
        <v>30</v>
      </c>
      <c r="C818" s="5"/>
      <c r="D818" s="5"/>
      <c r="E818" s="5"/>
    </row>
    <row r="819" spans="1:5" x14ac:dyDescent="0.25">
      <c r="A819" s="1"/>
      <c r="B819" s="1">
        <v>30712013962</v>
      </c>
      <c r="C819" s="5"/>
      <c r="D819" s="5"/>
      <c r="E819" s="5"/>
    </row>
    <row r="820" spans="1:5" x14ac:dyDescent="0.25">
      <c r="A820" s="1"/>
      <c r="B820" s="1" t="s">
        <v>31</v>
      </c>
      <c r="C820" s="5"/>
      <c r="D820" s="5"/>
      <c r="E820" s="5"/>
    </row>
    <row r="821" spans="1:5" x14ac:dyDescent="0.25">
      <c r="A821" s="2">
        <v>44679</v>
      </c>
      <c r="B821" s="1" t="s">
        <v>49</v>
      </c>
      <c r="C821" s="5">
        <v>0</v>
      </c>
      <c r="D821" s="5">
        <v>350000</v>
      </c>
      <c r="E821" s="5">
        <v>-4422692.5999999996</v>
      </c>
    </row>
    <row r="822" spans="1:5" x14ac:dyDescent="0.25">
      <c r="A822" s="1"/>
      <c r="B822" s="1" t="s">
        <v>50</v>
      </c>
      <c r="C822" s="5"/>
      <c r="D822" s="5"/>
      <c r="E822" s="5"/>
    </row>
    <row r="823" spans="1:5" x14ac:dyDescent="0.25">
      <c r="A823" s="1"/>
      <c r="B823" s="1">
        <v>30712013962</v>
      </c>
      <c r="C823" s="5"/>
      <c r="D823" s="5"/>
      <c r="E823" s="5"/>
    </row>
    <row r="824" spans="1:5" x14ac:dyDescent="0.25">
      <c r="A824" s="1"/>
      <c r="B824" s="1" t="s">
        <v>43</v>
      </c>
      <c r="C824" s="5"/>
      <c r="D824" s="5"/>
      <c r="E824" s="5"/>
    </row>
    <row r="825" spans="1:5" x14ac:dyDescent="0.25">
      <c r="A825" s="1"/>
      <c r="B825" s="1" t="s">
        <v>44</v>
      </c>
      <c r="C825" s="5"/>
      <c r="D825" s="5"/>
      <c r="E825" s="5"/>
    </row>
    <row r="826" spans="1:5" x14ac:dyDescent="0.25">
      <c r="A826" s="1"/>
      <c r="B826" s="1">
        <v>5046200650963540</v>
      </c>
      <c r="C826" s="5"/>
      <c r="D826" s="5"/>
      <c r="E826" s="5"/>
    </row>
    <row r="827" spans="1:5" x14ac:dyDescent="0.25">
      <c r="A827" s="1"/>
      <c r="B827" s="1">
        <v>200010986000</v>
      </c>
      <c r="C827" s="5"/>
      <c r="D827" s="5"/>
      <c r="E827" s="5"/>
    </row>
    <row r="828" spans="1:5" x14ac:dyDescent="0.25">
      <c r="A828" s="2">
        <v>44679</v>
      </c>
      <c r="B828" s="1" t="s">
        <v>29</v>
      </c>
      <c r="C828" s="5">
        <v>0</v>
      </c>
      <c r="D828" s="5">
        <v>3600000</v>
      </c>
      <c r="E828" s="5">
        <v>-822692.6</v>
      </c>
    </row>
    <row r="829" spans="1:5" x14ac:dyDescent="0.25">
      <c r="A829" s="1"/>
      <c r="B829" s="1" t="s">
        <v>30</v>
      </c>
      <c r="C829" s="5"/>
      <c r="D829" s="5"/>
      <c r="E829" s="5"/>
    </row>
    <row r="830" spans="1:5" x14ac:dyDescent="0.25">
      <c r="A830" s="1"/>
      <c r="B830" s="1">
        <v>30712013962</v>
      </c>
      <c r="C830" s="5"/>
      <c r="D830" s="5"/>
      <c r="E830" s="5"/>
    </row>
    <row r="831" spans="1:5" x14ac:dyDescent="0.25">
      <c r="A831" s="1"/>
      <c r="B831" s="1" t="s">
        <v>31</v>
      </c>
      <c r="C831" s="5"/>
      <c r="D831" s="5"/>
      <c r="E831" s="5"/>
    </row>
    <row r="832" spans="1:5" x14ac:dyDescent="0.25">
      <c r="A832" s="2">
        <v>44679</v>
      </c>
      <c r="B832" s="1" t="s">
        <v>294</v>
      </c>
      <c r="C832" s="5">
        <v>0</v>
      </c>
      <c r="D832" s="5">
        <v>1000000</v>
      </c>
      <c r="E832" s="5">
        <v>177307.4</v>
      </c>
    </row>
    <row r="833" spans="1:5" x14ac:dyDescent="0.25">
      <c r="A833" s="1"/>
      <c r="B833" s="1" t="s">
        <v>295</v>
      </c>
      <c r="C833" s="5"/>
      <c r="D833" s="5"/>
      <c r="E833" s="5"/>
    </row>
    <row r="834" spans="1:5" x14ac:dyDescent="0.25">
      <c r="A834" s="1"/>
      <c r="B834" s="1">
        <v>30709287717</v>
      </c>
      <c r="C834" s="5"/>
      <c r="D834" s="5"/>
      <c r="E834" s="5"/>
    </row>
    <row r="835" spans="1:5" x14ac:dyDescent="0.25">
      <c r="A835" s="1"/>
      <c r="B835" s="1" t="s">
        <v>44</v>
      </c>
      <c r="C835" s="5"/>
      <c r="D835" s="5"/>
      <c r="E835" s="5"/>
    </row>
    <row r="836" spans="1:5" x14ac:dyDescent="0.25">
      <c r="A836" s="1"/>
      <c r="B836" s="1" t="s">
        <v>89</v>
      </c>
      <c r="C836" s="5"/>
      <c r="D836" s="5"/>
      <c r="E836" s="5"/>
    </row>
    <row r="837" spans="1:5" x14ac:dyDescent="0.25">
      <c r="A837" s="2">
        <v>44679</v>
      </c>
      <c r="B837" s="1" t="s">
        <v>23</v>
      </c>
      <c r="C837" s="5">
        <v>12250</v>
      </c>
      <c r="D837" s="5">
        <v>0</v>
      </c>
      <c r="E837" s="5">
        <v>165057.4</v>
      </c>
    </row>
    <row r="838" spans="1:5" x14ac:dyDescent="0.25">
      <c r="A838" s="1"/>
      <c r="B838" s="1" t="s">
        <v>24</v>
      </c>
      <c r="C838" s="5"/>
      <c r="D838" s="5"/>
      <c r="E838" s="5"/>
    </row>
    <row r="839" spans="1:5" x14ac:dyDescent="0.25">
      <c r="A839" s="2">
        <v>44679</v>
      </c>
      <c r="B839" s="1" t="s">
        <v>23</v>
      </c>
      <c r="C839" s="5">
        <v>500</v>
      </c>
      <c r="D839" s="5">
        <v>0</v>
      </c>
      <c r="E839" s="5">
        <v>164557.4</v>
      </c>
    </row>
    <row r="840" spans="1:5" x14ac:dyDescent="0.25">
      <c r="A840" s="1"/>
      <c r="B840" s="1" t="s">
        <v>25</v>
      </c>
      <c r="C840" s="5"/>
      <c r="D840" s="5"/>
      <c r="E840" s="5"/>
    </row>
    <row r="841" spans="1:5" x14ac:dyDescent="0.25">
      <c r="A841" s="2">
        <v>44679</v>
      </c>
      <c r="B841" s="1" t="s">
        <v>49</v>
      </c>
      <c r="C841" s="5">
        <v>0</v>
      </c>
      <c r="D841" s="5">
        <v>850000</v>
      </c>
      <c r="E841" s="5">
        <v>1014557.4</v>
      </c>
    </row>
    <row r="842" spans="1:5" x14ac:dyDescent="0.25">
      <c r="A842" s="1"/>
      <c r="B842" s="1" t="s">
        <v>50</v>
      </c>
      <c r="C842" s="5"/>
      <c r="D842" s="5"/>
      <c r="E842" s="5"/>
    </row>
    <row r="843" spans="1:5" x14ac:dyDescent="0.25">
      <c r="A843" s="1"/>
      <c r="B843" s="1">
        <v>30712013962</v>
      </c>
      <c r="C843" s="5"/>
      <c r="D843" s="5"/>
      <c r="E843" s="5"/>
    </row>
    <row r="844" spans="1:5" x14ac:dyDescent="0.25">
      <c r="A844" s="1"/>
      <c r="B844" s="1" t="s">
        <v>43</v>
      </c>
      <c r="C844" s="5"/>
      <c r="D844" s="5"/>
      <c r="E844" s="5"/>
    </row>
    <row r="845" spans="1:5" x14ac:dyDescent="0.25">
      <c r="A845" s="1"/>
      <c r="B845" s="1">
        <v>5046200650963540</v>
      </c>
      <c r="C845" s="5"/>
      <c r="D845" s="5"/>
      <c r="E845" s="5"/>
    </row>
    <row r="846" spans="1:5" x14ac:dyDescent="0.25">
      <c r="A846" s="1"/>
      <c r="B846" s="1">
        <v>200010986000</v>
      </c>
      <c r="C846" s="5"/>
      <c r="D846" s="5"/>
      <c r="E846" s="5"/>
    </row>
    <row r="847" spans="1:5" x14ac:dyDescent="0.25">
      <c r="A847" s="1"/>
      <c r="B847" s="1" t="s">
        <v>44</v>
      </c>
      <c r="C847" s="5"/>
      <c r="D847" s="5"/>
      <c r="E847" s="5"/>
    </row>
    <row r="848" spans="1:5" x14ac:dyDescent="0.25">
      <c r="A848" s="2">
        <v>44679</v>
      </c>
      <c r="B848" s="1" t="s">
        <v>86</v>
      </c>
      <c r="C848" s="5">
        <v>180469.69</v>
      </c>
      <c r="D848" s="5">
        <v>0</v>
      </c>
      <c r="E848" s="5">
        <v>834087.71</v>
      </c>
    </row>
    <row r="849" spans="1:5" x14ac:dyDescent="0.25">
      <c r="A849" s="1"/>
      <c r="B849" s="1" t="s">
        <v>296</v>
      </c>
      <c r="C849" s="5"/>
      <c r="D849" s="5"/>
      <c r="E849" s="5"/>
    </row>
    <row r="850" spans="1:5" x14ac:dyDescent="0.25">
      <c r="A850" s="1"/>
      <c r="B850" s="1">
        <v>30595579461</v>
      </c>
      <c r="C850" s="5"/>
      <c r="D850" s="5"/>
      <c r="E850" s="5"/>
    </row>
    <row r="851" spans="1:5" x14ac:dyDescent="0.25">
      <c r="A851" s="1"/>
      <c r="B851" s="1">
        <v>127157136</v>
      </c>
      <c r="C851" s="5"/>
      <c r="D851" s="5"/>
      <c r="E851" s="5"/>
    </row>
    <row r="852" spans="1:5" x14ac:dyDescent="0.25">
      <c r="A852" s="1"/>
      <c r="B852" s="1" t="s">
        <v>225</v>
      </c>
      <c r="C852" s="5"/>
      <c r="D852" s="5"/>
      <c r="E852" s="5"/>
    </row>
    <row r="853" spans="1:5" x14ac:dyDescent="0.25">
      <c r="A853" s="1"/>
      <c r="B853" s="1" t="s">
        <v>88</v>
      </c>
      <c r="C853" s="5"/>
      <c r="D853" s="5"/>
      <c r="E853" s="5"/>
    </row>
    <row r="854" spans="1:5" x14ac:dyDescent="0.25">
      <c r="A854" s="2">
        <v>44679</v>
      </c>
      <c r="B854" s="1" t="s">
        <v>277</v>
      </c>
      <c r="C854" s="5">
        <v>0</v>
      </c>
      <c r="D854" s="5">
        <v>1935083.67</v>
      </c>
      <c r="E854" s="5">
        <v>2769171.38</v>
      </c>
    </row>
    <row r="855" spans="1:5" x14ac:dyDescent="0.25">
      <c r="A855" s="2">
        <v>44679</v>
      </c>
      <c r="B855" s="1" t="s">
        <v>277</v>
      </c>
      <c r="C855" s="5">
        <v>0</v>
      </c>
      <c r="D855" s="5">
        <v>287500</v>
      </c>
      <c r="E855" s="5">
        <v>3056671.38</v>
      </c>
    </row>
    <row r="856" spans="1:5" x14ac:dyDescent="0.25">
      <c r="A856" s="2">
        <v>44679</v>
      </c>
      <c r="B856" s="1" t="s">
        <v>277</v>
      </c>
      <c r="C856" s="5">
        <v>0</v>
      </c>
      <c r="D856" s="5">
        <v>315000</v>
      </c>
      <c r="E856" s="5">
        <v>3371671.38</v>
      </c>
    </row>
    <row r="857" spans="1:5" x14ac:dyDescent="0.25">
      <c r="A857" s="2">
        <v>44679</v>
      </c>
      <c r="B857" s="1" t="s">
        <v>277</v>
      </c>
      <c r="C857" s="5">
        <v>0</v>
      </c>
      <c r="D857" s="5">
        <v>273718.75</v>
      </c>
      <c r="E857" s="5">
        <v>3645390.13</v>
      </c>
    </row>
    <row r="858" spans="1:5" x14ac:dyDescent="0.25">
      <c r="A858" s="2">
        <v>44679</v>
      </c>
      <c r="B858" s="1" t="s">
        <v>277</v>
      </c>
      <c r="C858" s="5">
        <v>0</v>
      </c>
      <c r="D858" s="5">
        <v>363478.32</v>
      </c>
      <c r="E858" s="5">
        <v>4008868.45</v>
      </c>
    </row>
    <row r="859" spans="1:5" x14ac:dyDescent="0.25">
      <c r="A859" s="2">
        <v>44679</v>
      </c>
      <c r="B859" s="1" t="s">
        <v>277</v>
      </c>
      <c r="C859" s="5">
        <v>0</v>
      </c>
      <c r="D859" s="5">
        <v>300000</v>
      </c>
      <c r="E859" s="5">
        <v>4308868.45</v>
      </c>
    </row>
    <row r="860" spans="1:5" x14ac:dyDescent="0.25">
      <c r="A860" s="2">
        <v>44679</v>
      </c>
      <c r="B860" s="1" t="s">
        <v>277</v>
      </c>
      <c r="C860" s="5">
        <v>0</v>
      </c>
      <c r="D860" s="5">
        <v>277000</v>
      </c>
      <c r="E860" s="5">
        <v>4585868.45</v>
      </c>
    </row>
    <row r="861" spans="1:5" x14ac:dyDescent="0.25">
      <c r="A861" s="2">
        <v>44679</v>
      </c>
      <c r="B861" s="1" t="s">
        <v>277</v>
      </c>
      <c r="C861" s="5">
        <v>0</v>
      </c>
      <c r="D861" s="5">
        <v>571199.76</v>
      </c>
      <c r="E861" s="5">
        <v>5157068.21</v>
      </c>
    </row>
    <row r="862" spans="1:5" x14ac:dyDescent="0.25">
      <c r="A862" s="2">
        <v>44679</v>
      </c>
      <c r="B862" s="1" t="s">
        <v>277</v>
      </c>
      <c r="C862" s="5">
        <v>0</v>
      </c>
      <c r="D862" s="5">
        <v>300000</v>
      </c>
      <c r="E862" s="5">
        <v>5457068.21</v>
      </c>
    </row>
    <row r="863" spans="1:5" x14ac:dyDescent="0.25">
      <c r="A863" s="2">
        <v>44679</v>
      </c>
      <c r="B863" s="1" t="s">
        <v>297</v>
      </c>
      <c r="C863" s="5">
        <v>0</v>
      </c>
      <c r="D863" s="5">
        <v>285000</v>
      </c>
      <c r="E863" s="5">
        <v>5742068.21</v>
      </c>
    </row>
    <row r="864" spans="1:5" x14ac:dyDescent="0.25">
      <c r="A864" s="2">
        <v>44679</v>
      </c>
      <c r="B864" s="1" t="s">
        <v>8</v>
      </c>
      <c r="C864" s="5">
        <v>35237.97</v>
      </c>
      <c r="D864" s="5">
        <v>0</v>
      </c>
      <c r="E864" s="5">
        <v>5706830.2400000002</v>
      </c>
    </row>
    <row r="865" spans="1:5" x14ac:dyDescent="0.25">
      <c r="A865" s="2">
        <v>44679</v>
      </c>
      <c r="B865" s="1" t="s">
        <v>32</v>
      </c>
      <c r="C865" s="5">
        <v>6000</v>
      </c>
      <c r="D865" s="5">
        <v>0</v>
      </c>
      <c r="E865" s="5">
        <v>5700830.2400000002</v>
      </c>
    </row>
    <row r="866" spans="1:5" x14ac:dyDescent="0.25">
      <c r="A866" s="2">
        <v>44679</v>
      </c>
      <c r="B866" s="1" t="s">
        <v>278</v>
      </c>
      <c r="C866" s="5">
        <v>0</v>
      </c>
      <c r="D866" s="5">
        <v>29447.88</v>
      </c>
      <c r="E866" s="5">
        <v>5730278.1200000001</v>
      </c>
    </row>
    <row r="867" spans="1:5" x14ac:dyDescent="0.25">
      <c r="A867" s="2">
        <v>44679</v>
      </c>
      <c r="B867" s="1" t="s">
        <v>298</v>
      </c>
      <c r="C867" s="5">
        <v>46718.1</v>
      </c>
      <c r="D867" s="5">
        <v>0</v>
      </c>
      <c r="E867" s="5">
        <v>5683560.0199999996</v>
      </c>
    </row>
    <row r="868" spans="1:5" x14ac:dyDescent="0.25">
      <c r="A868" s="2">
        <v>44679</v>
      </c>
      <c r="B868" s="1" t="s">
        <v>299</v>
      </c>
      <c r="C868" s="5">
        <v>280000</v>
      </c>
      <c r="D868" s="5">
        <v>0</v>
      </c>
      <c r="E868" s="5">
        <v>5403560.0199999996</v>
      </c>
    </row>
    <row r="869" spans="1:5" x14ac:dyDescent="0.25">
      <c r="A869" s="2">
        <v>44679</v>
      </c>
      <c r="B869" s="1" t="s">
        <v>300</v>
      </c>
      <c r="C869" s="5">
        <v>341250</v>
      </c>
      <c r="D869" s="5">
        <v>0</v>
      </c>
      <c r="E869" s="5">
        <v>5062310.0199999996</v>
      </c>
    </row>
    <row r="870" spans="1:5" x14ac:dyDescent="0.25">
      <c r="A870" s="2">
        <v>44679</v>
      </c>
      <c r="B870" s="1" t="s">
        <v>274</v>
      </c>
      <c r="C870" s="5">
        <v>341250</v>
      </c>
      <c r="D870" s="5">
        <v>0</v>
      </c>
      <c r="E870" s="5">
        <v>4721060.0199999996</v>
      </c>
    </row>
    <row r="871" spans="1:5" x14ac:dyDescent="0.25">
      <c r="A871" s="2">
        <v>44679</v>
      </c>
      <c r="B871" s="1" t="s">
        <v>275</v>
      </c>
      <c r="C871" s="5">
        <v>445867.37</v>
      </c>
      <c r="D871" s="5">
        <v>0</v>
      </c>
      <c r="E871" s="5">
        <v>4275192.6500000004</v>
      </c>
    </row>
    <row r="872" spans="1:5" x14ac:dyDescent="0.25">
      <c r="A872" s="2">
        <v>44679</v>
      </c>
      <c r="B872" s="1" t="s">
        <v>276</v>
      </c>
      <c r="C872" s="5">
        <v>1035000</v>
      </c>
      <c r="D872" s="5">
        <v>0</v>
      </c>
      <c r="E872" s="5">
        <v>3240192.65</v>
      </c>
    </row>
    <row r="873" spans="1:5" x14ac:dyDescent="0.25">
      <c r="A873" s="2">
        <v>44679</v>
      </c>
      <c r="B873" s="1" t="s">
        <v>8</v>
      </c>
      <c r="C873" s="5">
        <v>14940.51</v>
      </c>
      <c r="D873" s="5">
        <v>0</v>
      </c>
      <c r="E873" s="5">
        <v>3225252.14</v>
      </c>
    </row>
    <row r="874" spans="1:5" x14ac:dyDescent="0.25">
      <c r="A874" s="2">
        <v>44680</v>
      </c>
      <c r="B874" s="1" t="s">
        <v>301</v>
      </c>
      <c r="C874" s="5">
        <v>31460</v>
      </c>
      <c r="D874" s="5">
        <v>0</v>
      </c>
      <c r="E874" s="5">
        <v>3193792.14</v>
      </c>
    </row>
    <row r="875" spans="1:5" x14ac:dyDescent="0.25">
      <c r="A875" s="2">
        <v>44680</v>
      </c>
      <c r="B875" s="1" t="s">
        <v>302</v>
      </c>
      <c r="C875" s="5">
        <v>166997.95000000001</v>
      </c>
      <c r="D875" s="5">
        <v>0</v>
      </c>
      <c r="E875" s="5">
        <v>3026794.19</v>
      </c>
    </row>
    <row r="876" spans="1:5" x14ac:dyDescent="0.25">
      <c r="A876" s="2">
        <v>44680</v>
      </c>
      <c r="B876" s="1" t="s">
        <v>284</v>
      </c>
      <c r="C876" s="5">
        <v>273718.75</v>
      </c>
      <c r="D876" s="5">
        <v>0</v>
      </c>
      <c r="E876" s="5">
        <v>2753075.44</v>
      </c>
    </row>
    <row r="877" spans="1:5" x14ac:dyDescent="0.25">
      <c r="A877" s="2">
        <v>44680</v>
      </c>
      <c r="B877" s="1" t="s">
        <v>303</v>
      </c>
      <c r="C877" s="5">
        <v>276589.93</v>
      </c>
      <c r="D877" s="5">
        <v>0</v>
      </c>
      <c r="E877" s="5">
        <v>2476485.5099999998</v>
      </c>
    </row>
    <row r="878" spans="1:5" x14ac:dyDescent="0.25">
      <c r="A878" s="2">
        <v>44680</v>
      </c>
      <c r="B878" s="1" t="s">
        <v>285</v>
      </c>
      <c r="C878" s="5">
        <v>277000</v>
      </c>
      <c r="D878" s="5">
        <v>0</v>
      </c>
      <c r="E878" s="5">
        <v>2199485.5099999998</v>
      </c>
    </row>
    <row r="879" spans="1:5" x14ac:dyDescent="0.25">
      <c r="A879" s="2">
        <v>44680</v>
      </c>
      <c r="B879" s="1" t="s">
        <v>286</v>
      </c>
      <c r="C879" s="5">
        <v>285000</v>
      </c>
      <c r="D879" s="5">
        <v>0</v>
      </c>
      <c r="E879" s="5">
        <v>1914485.51</v>
      </c>
    </row>
    <row r="880" spans="1:5" x14ac:dyDescent="0.25">
      <c r="A880" s="2">
        <v>44680</v>
      </c>
      <c r="B880" s="1" t="s">
        <v>287</v>
      </c>
      <c r="C880" s="5">
        <v>287500</v>
      </c>
      <c r="D880" s="5">
        <v>0</v>
      </c>
      <c r="E880" s="5">
        <v>1626985.51</v>
      </c>
    </row>
    <row r="881" spans="1:5" x14ac:dyDescent="0.25">
      <c r="A881" s="2">
        <v>44680</v>
      </c>
      <c r="B881" s="1" t="s">
        <v>304</v>
      </c>
      <c r="C881" s="5">
        <v>298000</v>
      </c>
      <c r="D881" s="5">
        <v>0</v>
      </c>
      <c r="E881" s="5">
        <v>1328985.51</v>
      </c>
    </row>
    <row r="882" spans="1:5" x14ac:dyDescent="0.25">
      <c r="A882" s="2">
        <v>44680</v>
      </c>
      <c r="B882" s="1" t="s">
        <v>305</v>
      </c>
      <c r="C882" s="5">
        <v>300000</v>
      </c>
      <c r="D882" s="5">
        <v>0</v>
      </c>
      <c r="E882" s="5">
        <v>1028985.51</v>
      </c>
    </row>
    <row r="883" spans="1:5" x14ac:dyDescent="0.25">
      <c r="A883" s="2">
        <v>44680</v>
      </c>
      <c r="B883" s="1" t="s">
        <v>289</v>
      </c>
      <c r="C883" s="5">
        <v>300000</v>
      </c>
      <c r="D883" s="5">
        <v>0</v>
      </c>
      <c r="E883" s="5">
        <v>728985.51</v>
      </c>
    </row>
    <row r="884" spans="1:5" x14ac:dyDescent="0.25">
      <c r="A884" s="2">
        <v>44680</v>
      </c>
      <c r="B884" s="1" t="s">
        <v>290</v>
      </c>
      <c r="C884" s="5">
        <v>315000</v>
      </c>
      <c r="D884" s="5">
        <v>0</v>
      </c>
      <c r="E884" s="5">
        <v>413985.51</v>
      </c>
    </row>
    <row r="885" spans="1:5" x14ac:dyDescent="0.25">
      <c r="A885" s="2">
        <v>44680</v>
      </c>
      <c r="B885" s="1" t="s">
        <v>306</v>
      </c>
      <c r="C885" s="5">
        <v>315000</v>
      </c>
      <c r="D885" s="5">
        <v>0</v>
      </c>
      <c r="E885" s="5">
        <v>98985.51</v>
      </c>
    </row>
    <row r="886" spans="1:5" x14ac:dyDescent="0.25">
      <c r="A886" s="2">
        <v>44680</v>
      </c>
      <c r="B886" s="1" t="s">
        <v>307</v>
      </c>
      <c r="C886" s="5">
        <v>326000</v>
      </c>
      <c r="D886" s="5">
        <v>0</v>
      </c>
      <c r="E886" s="5">
        <v>-227014.49</v>
      </c>
    </row>
    <row r="887" spans="1:5" x14ac:dyDescent="0.25">
      <c r="A887" s="2">
        <v>44680</v>
      </c>
      <c r="B887" s="1" t="s">
        <v>308</v>
      </c>
      <c r="C887" s="5">
        <v>454155.54</v>
      </c>
      <c r="D887" s="5">
        <v>0</v>
      </c>
      <c r="E887" s="5">
        <v>-681170.03</v>
      </c>
    </row>
    <row r="888" spans="1:5" x14ac:dyDescent="0.25">
      <c r="A888" s="2">
        <v>44680</v>
      </c>
      <c r="B888" s="1" t="s">
        <v>293</v>
      </c>
      <c r="C888" s="5">
        <v>1935083.67</v>
      </c>
      <c r="D888" s="5">
        <v>0</v>
      </c>
      <c r="E888" s="5">
        <v>-2616253.7000000002</v>
      </c>
    </row>
    <row r="889" spans="1:5" x14ac:dyDescent="0.25">
      <c r="A889" s="2">
        <v>44680</v>
      </c>
      <c r="B889" s="1" t="s">
        <v>19</v>
      </c>
      <c r="C889" s="5">
        <v>0</v>
      </c>
      <c r="D889" s="5">
        <v>25740</v>
      </c>
      <c r="E889" s="5">
        <v>-2590513.7000000002</v>
      </c>
    </row>
    <row r="890" spans="1:5" x14ac:dyDescent="0.25">
      <c r="A890" s="1"/>
      <c r="B890" s="1" t="s">
        <v>309</v>
      </c>
      <c r="C890" s="5"/>
      <c r="D890" s="5"/>
      <c r="E890" s="5"/>
    </row>
    <row r="891" spans="1:5" x14ac:dyDescent="0.25">
      <c r="A891" s="1"/>
      <c r="B891" s="1">
        <v>30999139880</v>
      </c>
      <c r="C891" s="5"/>
      <c r="D891" s="5"/>
      <c r="E891" s="5"/>
    </row>
    <row r="892" spans="1:5" x14ac:dyDescent="0.25">
      <c r="A892" s="1"/>
      <c r="B892" s="1" t="s">
        <v>310</v>
      </c>
      <c r="C892" s="5"/>
      <c r="D892" s="5"/>
      <c r="E892" s="5"/>
    </row>
    <row r="893" spans="1:5" x14ac:dyDescent="0.25">
      <c r="A893" s="1"/>
      <c r="B893" s="1" t="s">
        <v>22</v>
      </c>
      <c r="C893" s="5"/>
      <c r="D893" s="5"/>
      <c r="E893" s="5"/>
    </row>
    <row r="894" spans="1:5" x14ac:dyDescent="0.25">
      <c r="A894" s="2">
        <v>44680</v>
      </c>
      <c r="B894" s="1" t="s">
        <v>23</v>
      </c>
      <c r="C894" s="5">
        <v>315.32</v>
      </c>
      <c r="D894" s="5">
        <v>0</v>
      </c>
      <c r="E894" s="5">
        <v>-2590829.02</v>
      </c>
    </row>
    <row r="895" spans="1:5" x14ac:dyDescent="0.25">
      <c r="A895" s="1"/>
      <c r="B895" s="1" t="s">
        <v>24</v>
      </c>
      <c r="C895" s="5"/>
      <c r="D895" s="5"/>
      <c r="E895" s="5"/>
    </row>
    <row r="896" spans="1:5" x14ac:dyDescent="0.25">
      <c r="A896" s="2">
        <v>44680</v>
      </c>
      <c r="B896" s="1" t="s">
        <v>23</v>
      </c>
      <c r="C896" s="5">
        <v>12.87</v>
      </c>
      <c r="D896" s="5">
        <v>0</v>
      </c>
      <c r="E896" s="5">
        <v>-2590841.89</v>
      </c>
    </row>
    <row r="897" spans="1:5" x14ac:dyDescent="0.25">
      <c r="A897" s="1"/>
      <c r="B897" s="1" t="s">
        <v>25</v>
      </c>
      <c r="C897" s="5"/>
      <c r="D897" s="5"/>
      <c r="E897" s="5"/>
    </row>
    <row r="898" spans="1:5" x14ac:dyDescent="0.25">
      <c r="A898" s="2">
        <v>44680</v>
      </c>
      <c r="B898" s="1" t="s">
        <v>29</v>
      </c>
      <c r="C898" s="5">
        <v>0</v>
      </c>
      <c r="D898" s="5">
        <v>1650000</v>
      </c>
      <c r="E898" s="5">
        <v>-940841.89</v>
      </c>
    </row>
    <row r="899" spans="1:5" x14ac:dyDescent="0.25">
      <c r="A899" s="1"/>
      <c r="B899" s="1" t="s">
        <v>30</v>
      </c>
      <c r="C899" s="5"/>
      <c r="D899" s="5"/>
      <c r="E899" s="5"/>
    </row>
    <row r="900" spans="1:5" x14ac:dyDescent="0.25">
      <c r="A900" s="1"/>
      <c r="B900" s="1">
        <v>30712013962</v>
      </c>
      <c r="C900" s="5"/>
      <c r="D900" s="5"/>
      <c r="E900" s="5"/>
    </row>
    <row r="901" spans="1:5" x14ac:dyDescent="0.25">
      <c r="A901" s="1"/>
      <c r="B901" s="1" t="s">
        <v>31</v>
      </c>
      <c r="C901" s="5"/>
      <c r="D901" s="5"/>
      <c r="E901" s="5"/>
    </row>
    <row r="902" spans="1:5" x14ac:dyDescent="0.25">
      <c r="A902" s="2">
        <v>44680</v>
      </c>
      <c r="B902" s="1" t="s">
        <v>19</v>
      </c>
      <c r="C902" s="5">
        <v>0</v>
      </c>
      <c r="D902" s="5">
        <v>11400</v>
      </c>
      <c r="E902" s="5">
        <v>-929441.89</v>
      </c>
    </row>
    <row r="903" spans="1:5" x14ac:dyDescent="0.25">
      <c r="A903" s="1"/>
      <c r="B903" s="1" t="s">
        <v>311</v>
      </c>
      <c r="C903" s="5"/>
      <c r="D903" s="5"/>
      <c r="E903" s="5"/>
    </row>
    <row r="904" spans="1:5" x14ac:dyDescent="0.25">
      <c r="A904" s="1"/>
      <c r="B904" s="1">
        <v>27353812993</v>
      </c>
      <c r="C904" s="5"/>
      <c r="D904" s="5"/>
      <c r="E904" s="5"/>
    </row>
    <row r="905" spans="1:5" x14ac:dyDescent="0.25">
      <c r="A905" s="1"/>
      <c r="B905" s="1" t="s">
        <v>124</v>
      </c>
      <c r="C905" s="5"/>
      <c r="D905" s="5"/>
      <c r="E905" s="5"/>
    </row>
    <row r="906" spans="1:5" x14ac:dyDescent="0.25">
      <c r="A906" s="1"/>
      <c r="B906" s="1">
        <v>260563404859</v>
      </c>
      <c r="C906" s="5"/>
      <c r="D906" s="5"/>
      <c r="E906" s="5"/>
    </row>
    <row r="907" spans="1:5" x14ac:dyDescent="0.25">
      <c r="A907" s="1"/>
      <c r="B907" s="1">
        <v>5.0104126052583098E+17</v>
      </c>
      <c r="C907" s="5"/>
      <c r="D907" s="5"/>
      <c r="E907" s="5"/>
    </row>
    <row r="908" spans="1:5" x14ac:dyDescent="0.25">
      <c r="A908" s="1"/>
      <c r="B908" s="1" t="s">
        <v>44</v>
      </c>
      <c r="C908" s="5"/>
      <c r="D908" s="5"/>
      <c r="E908" s="5"/>
    </row>
    <row r="909" spans="1:5" x14ac:dyDescent="0.25">
      <c r="A909" s="2">
        <v>44680</v>
      </c>
      <c r="B909" s="1" t="s">
        <v>23</v>
      </c>
      <c r="C909" s="5">
        <v>139.65</v>
      </c>
      <c r="D909" s="5">
        <v>0</v>
      </c>
      <c r="E909" s="5">
        <v>-929581.54</v>
      </c>
    </row>
    <row r="910" spans="1:5" x14ac:dyDescent="0.25">
      <c r="A910" s="1"/>
      <c r="B910" s="1" t="s">
        <v>24</v>
      </c>
      <c r="C910" s="5"/>
      <c r="D910" s="5"/>
      <c r="E910" s="5"/>
    </row>
    <row r="911" spans="1:5" x14ac:dyDescent="0.25">
      <c r="A911" s="2">
        <v>44680</v>
      </c>
      <c r="B911" s="1" t="s">
        <v>23</v>
      </c>
      <c r="C911" s="5">
        <v>5.7</v>
      </c>
      <c r="D911" s="5">
        <v>0</v>
      </c>
      <c r="E911" s="5">
        <v>-929587.24</v>
      </c>
    </row>
    <row r="912" spans="1:5" x14ac:dyDescent="0.25">
      <c r="A912" s="1"/>
      <c r="B912" s="1" t="s">
        <v>25</v>
      </c>
      <c r="C912" s="5"/>
      <c r="D912" s="5"/>
      <c r="E912" s="5"/>
    </row>
    <row r="913" spans="1:5" x14ac:dyDescent="0.25">
      <c r="A913" s="2">
        <v>44680</v>
      </c>
      <c r="B913" s="1" t="s">
        <v>8</v>
      </c>
      <c r="C913" s="5">
        <v>35051.879999999997</v>
      </c>
      <c r="D913" s="5">
        <v>0</v>
      </c>
      <c r="E913" s="5">
        <v>-964639.12</v>
      </c>
    </row>
    <row r="914" spans="1:5" x14ac:dyDescent="0.25">
      <c r="A914" s="2">
        <v>44680</v>
      </c>
      <c r="B914" s="1" t="s">
        <v>32</v>
      </c>
      <c r="C914" s="5">
        <v>222.84</v>
      </c>
      <c r="D914" s="5">
        <v>0</v>
      </c>
      <c r="E914" s="5">
        <v>-964861.96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tabSelected="1" workbookViewId="0">
      <selection activeCell="F34" sqref="F34"/>
    </sheetView>
  </sheetViews>
  <sheetFormatPr baseColWidth="10" defaultRowHeight="15" x14ac:dyDescent="0.25"/>
  <cols>
    <col min="1" max="1" width="34.85546875" bestFit="1" customWidth="1"/>
    <col min="2" max="2" width="15.85546875" bestFit="1" customWidth="1"/>
    <col min="3" max="3" width="16.5703125" bestFit="1" customWidth="1"/>
  </cols>
  <sheetData>
    <row r="3" spans="1:4" x14ac:dyDescent="0.25">
      <c r="A3" s="12" t="s">
        <v>331</v>
      </c>
      <c r="B3" t="s">
        <v>334</v>
      </c>
      <c r="C3" t="s">
        <v>335</v>
      </c>
    </row>
    <row r="4" spans="1:4" x14ac:dyDescent="0.25">
      <c r="A4" s="13" t="s">
        <v>321</v>
      </c>
      <c r="B4" s="14">
        <v>0</v>
      </c>
      <c r="C4" s="14">
        <v>560000</v>
      </c>
    </row>
    <row r="5" spans="1:4" x14ac:dyDescent="0.25">
      <c r="A5" s="13" t="s">
        <v>322</v>
      </c>
      <c r="B5" s="14">
        <v>100000</v>
      </c>
      <c r="C5" s="14">
        <v>0</v>
      </c>
    </row>
    <row r="6" spans="1:4" x14ac:dyDescent="0.25">
      <c r="A6" s="13" t="s">
        <v>323</v>
      </c>
      <c r="B6" s="14">
        <v>5320000</v>
      </c>
      <c r="C6" s="14">
        <v>2070000</v>
      </c>
      <c r="D6">
        <f>GETPIVOTDATA("Suma de Débitos",$A$3,"Descripción","Bco Coinag")-GETPIVOTDATA("Suma de Créditos",$A$3,"Descripción","Bco Coinag")</f>
        <v>3250000</v>
      </c>
    </row>
    <row r="7" spans="1:4" x14ac:dyDescent="0.25">
      <c r="A7" s="13" t="s">
        <v>324</v>
      </c>
      <c r="B7" s="14">
        <v>5000000</v>
      </c>
      <c r="C7" s="14">
        <v>980000</v>
      </c>
      <c r="D7">
        <f>GETPIVOTDATA("Suma de Débitos",$A$3,"Descripción","Bco Comafi")-GETPIVOTDATA("Suma de Créditos",$A$3,"Descripción","Bco Comafi")</f>
        <v>4020000</v>
      </c>
    </row>
    <row r="8" spans="1:4" x14ac:dyDescent="0.25">
      <c r="A8" s="13" t="s">
        <v>325</v>
      </c>
      <c r="B8" s="26">
        <v>13660000</v>
      </c>
      <c r="C8" s="26">
        <v>35240000</v>
      </c>
      <c r="D8">
        <f>GETPIVOTDATA("Suma de Débitos",$A$3,"Descripción","Bco Frances")-GETPIVOTDATA("Suma de Créditos",$A$3,"Descripción","Bco Frances")</f>
        <v>-21580000</v>
      </c>
    </row>
    <row r="9" spans="1:4" x14ac:dyDescent="0.25">
      <c r="A9" s="13" t="s">
        <v>328</v>
      </c>
      <c r="B9" s="26">
        <v>1600000</v>
      </c>
      <c r="C9" s="26">
        <v>2730000</v>
      </c>
      <c r="D9">
        <f>+GETPIVOTDATA("Suma de Débitos",$A$3,"Descripción","Bco ICBC")-GETPIVOTDATA("Suma de Créditos",$A$3,"Descripción","Bco ICBC")</f>
        <v>-1130000</v>
      </c>
    </row>
    <row r="10" spans="1:4" x14ac:dyDescent="0.25">
      <c r="A10" s="13" t="s">
        <v>326</v>
      </c>
      <c r="B10" s="26">
        <v>8570000</v>
      </c>
      <c r="C10" s="26">
        <v>1360000</v>
      </c>
      <c r="D10">
        <f>+GETPIVOTDATA("Suma de Débitos",$A$3,"Descripción","Bco Itau")-GETPIVOTDATA("Suma de Créditos",$A$3,"Descripción","Bco Itau")</f>
        <v>7210000</v>
      </c>
    </row>
    <row r="11" spans="1:4" x14ac:dyDescent="0.25">
      <c r="A11" s="13" t="s">
        <v>329</v>
      </c>
      <c r="B11" s="26">
        <v>2000000</v>
      </c>
      <c r="C11" s="26">
        <v>3305000</v>
      </c>
      <c r="D11">
        <f>+GETPIVOTDATA("Suma de Débitos",$A$3,"Descripción","Bco Municipal")-GETPIVOTDATA("Suma de Créditos",$A$3,"Descripción","Bco Municipal")</f>
        <v>-1305000</v>
      </c>
    </row>
    <row r="12" spans="1:4" x14ac:dyDescent="0.25">
      <c r="A12" s="13" t="s">
        <v>327</v>
      </c>
      <c r="B12" s="14">
        <v>11220000</v>
      </c>
      <c r="C12" s="14">
        <v>0</v>
      </c>
    </row>
    <row r="13" spans="1:4" x14ac:dyDescent="0.25">
      <c r="A13" s="15" t="s">
        <v>313</v>
      </c>
      <c r="B13" s="16">
        <v>8791</v>
      </c>
      <c r="C13" s="16">
        <v>0</v>
      </c>
      <c r="D13" s="20">
        <v>44652</v>
      </c>
    </row>
    <row r="14" spans="1:4" x14ac:dyDescent="0.25">
      <c r="A14" s="13" t="s">
        <v>319</v>
      </c>
      <c r="B14" s="14">
        <v>0</v>
      </c>
      <c r="C14" s="18">
        <v>12720913.140000001</v>
      </c>
    </row>
    <row r="15" spans="1:4" x14ac:dyDescent="0.25">
      <c r="A15" s="13" t="s">
        <v>72</v>
      </c>
      <c r="B15" s="14">
        <v>0</v>
      </c>
      <c r="C15" s="18">
        <v>36336.300000000003</v>
      </c>
    </row>
    <row r="16" spans="1:4" x14ac:dyDescent="0.25">
      <c r="A16" s="13" t="s">
        <v>53</v>
      </c>
      <c r="B16" s="14">
        <v>0</v>
      </c>
      <c r="C16" s="18">
        <v>13329.36</v>
      </c>
    </row>
    <row r="17" spans="1:6" x14ac:dyDescent="0.25">
      <c r="A17" s="27" t="s">
        <v>32</v>
      </c>
      <c r="B17" s="19">
        <v>214414.98</v>
      </c>
      <c r="C17" s="19">
        <v>0</v>
      </c>
      <c r="D17" s="28">
        <f>+GETPIVOTDATA("Suma de Débitos",$A$3,"Descripción","IMP. CRE. LEY 25413 GRAL.")*0.6</f>
        <v>128648.988</v>
      </c>
      <c r="E17" s="28">
        <f>+GETPIVOTDATA("Suma de Débitos",$A$3,"Descripción","IMP. CRE. LEY 25413 GRAL.")-D17</f>
        <v>85765.992000000013</v>
      </c>
      <c r="F17" t="s">
        <v>336</v>
      </c>
    </row>
    <row r="18" spans="1:6" x14ac:dyDescent="0.25">
      <c r="A18" s="27" t="s">
        <v>8</v>
      </c>
      <c r="B18" s="19">
        <v>447509.06999999995</v>
      </c>
      <c r="C18" s="19">
        <v>40380.58</v>
      </c>
      <c r="D18" s="28">
        <f>(GETPIVOTDATA("Suma de Débitos",$A$3,"Descripción","IMP. DEB. LEY 25413 GRAL.")-GETPIVOTDATA("Suma de Créditos",$A$3,"Descripción","IMP. DEB. LEY 25413 GRAL."))*0.6</f>
        <v>244277.09399999995</v>
      </c>
      <c r="E18" s="28">
        <f>GETPIVOTDATA("Suma de Débitos",$A$3,"Descripción","IMP. DEB. LEY 25413 GRAL.")-GETPIVOTDATA("Suma de Créditos",$A$3,"Descripción","IMP. DEB. LEY 25413 GRAL.")-D18</f>
        <v>162851.39599999998</v>
      </c>
      <c r="F18" t="s">
        <v>336</v>
      </c>
    </row>
    <row r="19" spans="1:6" x14ac:dyDescent="0.25">
      <c r="A19" s="13" t="s">
        <v>23</v>
      </c>
      <c r="B19" s="14">
        <v>3300.25</v>
      </c>
      <c r="C19" s="14">
        <v>0</v>
      </c>
    </row>
    <row r="20" spans="1:6" x14ac:dyDescent="0.25">
      <c r="A20" s="15" t="s">
        <v>316</v>
      </c>
      <c r="B20" s="16">
        <v>51330.27</v>
      </c>
      <c r="C20" s="16">
        <v>0</v>
      </c>
      <c r="D20" s="20">
        <v>44652</v>
      </c>
    </row>
    <row r="21" spans="1:6" x14ac:dyDescent="0.25">
      <c r="A21" s="15" t="s">
        <v>315</v>
      </c>
      <c r="B21" s="16">
        <v>1846.1100000000001</v>
      </c>
      <c r="C21" s="16">
        <v>0</v>
      </c>
      <c r="D21" s="20">
        <v>44652</v>
      </c>
    </row>
    <row r="22" spans="1:6" x14ac:dyDescent="0.25">
      <c r="A22" s="15" t="s">
        <v>317</v>
      </c>
      <c r="B22" s="16">
        <v>5389.68</v>
      </c>
      <c r="C22" s="16">
        <v>0</v>
      </c>
      <c r="D22" s="20">
        <v>44652</v>
      </c>
    </row>
    <row r="23" spans="1:6" x14ac:dyDescent="0.25">
      <c r="A23" s="15" t="s">
        <v>314</v>
      </c>
      <c r="B23" s="16">
        <v>832.95</v>
      </c>
      <c r="C23" s="16">
        <v>0</v>
      </c>
      <c r="D23" s="20">
        <v>44652</v>
      </c>
    </row>
    <row r="24" spans="1:6" x14ac:dyDescent="0.25">
      <c r="A24" s="13" t="s">
        <v>330</v>
      </c>
      <c r="B24" s="14">
        <v>1564061.53</v>
      </c>
      <c r="C24" s="14">
        <v>0</v>
      </c>
    </row>
    <row r="25" spans="1:6" x14ac:dyDescent="0.25">
      <c r="A25" s="13" t="s">
        <v>318</v>
      </c>
      <c r="B25" s="14">
        <v>68263455.079999998</v>
      </c>
      <c r="C25" s="14">
        <v>0</v>
      </c>
      <c r="D25">
        <v>-139768.98000000001</v>
      </c>
    </row>
    <row r="26" spans="1:6" x14ac:dyDescent="0.25">
      <c r="A26" s="15" t="s">
        <v>320</v>
      </c>
      <c r="B26" s="16">
        <v>437763.9</v>
      </c>
      <c r="C26" s="16">
        <v>0</v>
      </c>
      <c r="D26" s="17" t="s">
        <v>336</v>
      </c>
    </row>
    <row r="27" spans="1:6" x14ac:dyDescent="0.25">
      <c r="A27" s="13" t="s">
        <v>5</v>
      </c>
      <c r="B27" s="14">
        <v>0</v>
      </c>
      <c r="C27" s="14">
        <v>0</v>
      </c>
    </row>
    <row r="28" spans="1:6" x14ac:dyDescent="0.25">
      <c r="A28" s="13" t="s">
        <v>312</v>
      </c>
      <c r="B28" s="14">
        <v>4308668</v>
      </c>
      <c r="C28" s="14">
        <v>0</v>
      </c>
    </row>
    <row r="29" spans="1:6" x14ac:dyDescent="0.25">
      <c r="A29" s="13" t="s">
        <v>332</v>
      </c>
      <c r="B29" s="14"/>
      <c r="C29" s="14"/>
    </row>
    <row r="30" spans="1:6" x14ac:dyDescent="0.25">
      <c r="A30" s="13" t="s">
        <v>343</v>
      </c>
      <c r="B30" s="14">
        <v>0</v>
      </c>
      <c r="C30" s="14">
        <v>9953121.1500000004</v>
      </c>
      <c r="D30" t="s">
        <v>336</v>
      </c>
    </row>
    <row r="31" spans="1:6" x14ac:dyDescent="0.25">
      <c r="A31" s="13" t="s">
        <v>337</v>
      </c>
      <c r="B31" s="14">
        <v>0</v>
      </c>
      <c r="C31" s="14">
        <v>5205746</v>
      </c>
      <c r="D31" t="s">
        <v>336</v>
      </c>
    </row>
    <row r="32" spans="1:6" x14ac:dyDescent="0.25">
      <c r="A32" s="13" t="s">
        <v>344</v>
      </c>
      <c r="B32" s="14">
        <v>0</v>
      </c>
      <c r="C32" s="14">
        <v>636156.19999999995</v>
      </c>
      <c r="D32" t="s">
        <v>336</v>
      </c>
    </row>
    <row r="33" spans="1:4" x14ac:dyDescent="0.25">
      <c r="A33" s="13" t="s">
        <v>346</v>
      </c>
      <c r="B33" s="14">
        <v>0</v>
      </c>
      <c r="C33" s="14">
        <v>12681264.710000001</v>
      </c>
      <c r="D33" t="s">
        <v>336</v>
      </c>
    </row>
    <row r="34" spans="1:4" x14ac:dyDescent="0.25">
      <c r="A34" s="13" t="s">
        <v>345</v>
      </c>
      <c r="B34" s="14">
        <v>0</v>
      </c>
      <c r="C34" s="14">
        <v>6035151.8799999999</v>
      </c>
      <c r="D34" t="s">
        <v>336</v>
      </c>
    </row>
    <row r="35" spans="1:4" x14ac:dyDescent="0.25">
      <c r="A35" s="13" t="s">
        <v>347</v>
      </c>
      <c r="B35" s="14">
        <v>4232.6099999999997</v>
      </c>
      <c r="C35" s="14">
        <v>0</v>
      </c>
      <c r="D35" s="10" t="s">
        <v>336</v>
      </c>
    </row>
    <row r="36" spans="1:4" x14ac:dyDescent="0.25">
      <c r="A36" s="30" t="s">
        <v>348</v>
      </c>
      <c r="B36" s="31">
        <v>0</v>
      </c>
      <c r="C36" s="31">
        <v>5153656.5</v>
      </c>
      <c r="D36" s="29" t="s">
        <v>336</v>
      </c>
    </row>
    <row r="37" spans="1:4" x14ac:dyDescent="0.25">
      <c r="A37" s="30" t="s">
        <v>352</v>
      </c>
      <c r="B37" s="26">
        <v>11250</v>
      </c>
      <c r="C37" s="26">
        <v>0</v>
      </c>
      <c r="D37" s="32">
        <v>44652</v>
      </c>
    </row>
    <row r="38" spans="1:4" x14ac:dyDescent="0.25">
      <c r="A38" s="30" t="s">
        <v>353</v>
      </c>
      <c r="B38" s="26">
        <v>2362.5</v>
      </c>
      <c r="C38" s="26">
        <v>0</v>
      </c>
      <c r="D38" s="32">
        <v>44652</v>
      </c>
    </row>
    <row r="39" spans="1:4" x14ac:dyDescent="0.25">
      <c r="A39" s="30" t="s">
        <v>354</v>
      </c>
      <c r="B39" s="26">
        <v>337.5</v>
      </c>
      <c r="C39" s="26">
        <v>0</v>
      </c>
      <c r="D39" s="32">
        <v>44652</v>
      </c>
    </row>
    <row r="40" spans="1:4" x14ac:dyDescent="0.25">
      <c r="A40" s="30" t="s">
        <v>349</v>
      </c>
      <c r="B40" s="31">
        <v>0</v>
      </c>
      <c r="C40" s="31">
        <v>6653367</v>
      </c>
      <c r="D40" t="s">
        <v>336</v>
      </c>
    </row>
    <row r="41" spans="1:4" x14ac:dyDescent="0.25">
      <c r="A41" s="30" t="s">
        <v>355</v>
      </c>
      <c r="B41" s="26">
        <v>11250</v>
      </c>
      <c r="C41" s="26">
        <v>0</v>
      </c>
      <c r="D41" s="32">
        <v>44652</v>
      </c>
    </row>
    <row r="42" spans="1:4" x14ac:dyDescent="0.25">
      <c r="A42" s="30" t="s">
        <v>356</v>
      </c>
      <c r="B42" s="26">
        <v>2362.5</v>
      </c>
      <c r="C42" s="26">
        <v>0</v>
      </c>
      <c r="D42" s="32">
        <v>44652</v>
      </c>
    </row>
    <row r="43" spans="1:4" x14ac:dyDescent="0.25">
      <c r="A43" s="30" t="s">
        <v>357</v>
      </c>
      <c r="B43" s="26">
        <v>337.5</v>
      </c>
      <c r="C43" s="26">
        <v>0</v>
      </c>
      <c r="D43" s="32">
        <v>44652</v>
      </c>
    </row>
    <row r="44" spans="1:4" x14ac:dyDescent="0.25">
      <c r="A44" s="30" t="s">
        <v>350</v>
      </c>
      <c r="B44" s="31">
        <v>0</v>
      </c>
      <c r="C44" s="31">
        <v>6799817.2800000003</v>
      </c>
      <c r="D44" s="29" t="s">
        <v>336</v>
      </c>
    </row>
    <row r="45" spans="1:4" x14ac:dyDescent="0.25">
      <c r="A45" s="30" t="s">
        <v>358</v>
      </c>
      <c r="B45" s="26">
        <v>11400</v>
      </c>
      <c r="C45" s="26">
        <v>0</v>
      </c>
      <c r="D45" s="32">
        <v>44652</v>
      </c>
    </row>
    <row r="46" spans="1:4" x14ac:dyDescent="0.25">
      <c r="A46" s="30" t="s">
        <v>359</v>
      </c>
      <c r="B46" s="26">
        <v>2394</v>
      </c>
      <c r="C46" s="26">
        <v>0</v>
      </c>
      <c r="D46" s="32">
        <v>44652</v>
      </c>
    </row>
    <row r="47" spans="1:4" x14ac:dyDescent="0.25">
      <c r="A47" s="30" t="s">
        <v>360</v>
      </c>
      <c r="B47" s="26">
        <v>342</v>
      </c>
      <c r="C47" s="26">
        <v>0</v>
      </c>
      <c r="D47" s="32">
        <v>44652</v>
      </c>
    </row>
    <row r="48" spans="1:4" x14ac:dyDescent="0.25">
      <c r="A48" s="30" t="s">
        <v>351</v>
      </c>
      <c r="B48" s="31">
        <v>0</v>
      </c>
      <c r="C48" s="31">
        <v>10528506.48</v>
      </c>
      <c r="D48" t="s">
        <v>336</v>
      </c>
    </row>
    <row r="49" spans="1:4" x14ac:dyDescent="0.25">
      <c r="A49" s="30" t="s">
        <v>361</v>
      </c>
      <c r="B49" s="26">
        <v>13160.16</v>
      </c>
      <c r="C49" s="26">
        <v>0</v>
      </c>
      <c r="D49" s="32">
        <v>44652</v>
      </c>
    </row>
    <row r="50" spans="1:4" x14ac:dyDescent="0.25">
      <c r="A50" s="30" t="s">
        <v>362</v>
      </c>
      <c r="B50" s="26">
        <v>2763.63</v>
      </c>
      <c r="C50" s="26">
        <v>0</v>
      </c>
      <c r="D50" s="32">
        <v>44652</v>
      </c>
    </row>
    <row r="51" spans="1:4" x14ac:dyDescent="0.25">
      <c r="A51" s="30" t="s">
        <v>363</v>
      </c>
      <c r="B51" s="26">
        <v>394.8</v>
      </c>
      <c r="C51" s="26">
        <v>0</v>
      </c>
      <c r="D51" s="32">
        <v>44652</v>
      </c>
    </row>
    <row r="52" spans="1:4" x14ac:dyDescent="0.25">
      <c r="A52" s="13" t="s">
        <v>333</v>
      </c>
      <c r="B52" s="14">
        <v>122839950.02</v>
      </c>
      <c r="C52" s="14">
        <v>122702746.58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2"/>
  <sheetViews>
    <sheetView topLeftCell="A426" zoomScaleNormal="100" workbookViewId="0">
      <selection activeCell="G406" sqref="G406"/>
    </sheetView>
  </sheetViews>
  <sheetFormatPr baseColWidth="10" defaultRowHeight="15" x14ac:dyDescent="0.25"/>
  <cols>
    <col min="1" max="1" width="10.7109375" bestFit="1" customWidth="1"/>
    <col min="2" max="2" width="39.85546875" bestFit="1" customWidth="1"/>
    <col min="3" max="3" width="13.140625" style="10" bestFit="1" customWidth="1"/>
    <col min="4" max="6" width="14.140625" bestFit="1" customWidth="1"/>
    <col min="11" max="11" width="14.7109375" customWidth="1"/>
    <col min="12" max="12" width="15.28515625" customWidth="1"/>
  </cols>
  <sheetData>
    <row r="1" spans="1:11" x14ac:dyDescent="0.25">
      <c r="A1" s="4" t="s">
        <v>0</v>
      </c>
      <c r="B1" s="4" t="s">
        <v>1</v>
      </c>
      <c r="C1" s="8" t="s">
        <v>2</v>
      </c>
      <c r="D1" s="4" t="s">
        <v>3</v>
      </c>
      <c r="E1" s="4" t="s">
        <v>4</v>
      </c>
      <c r="F1" s="23" t="s">
        <v>338</v>
      </c>
      <c r="G1" s="24" t="s">
        <v>339</v>
      </c>
      <c r="H1" s="23" t="s">
        <v>11</v>
      </c>
      <c r="I1" s="23" t="s">
        <v>340</v>
      </c>
      <c r="J1" s="23" t="s">
        <v>341</v>
      </c>
      <c r="K1" s="23" t="s">
        <v>342</v>
      </c>
    </row>
    <row r="2" spans="1:11" ht="15" customHeight="1" x14ac:dyDescent="0.25">
      <c r="A2" s="1"/>
      <c r="B2" s="1" t="s">
        <v>5</v>
      </c>
      <c r="C2" s="5">
        <v>0</v>
      </c>
      <c r="D2" s="5">
        <v>0</v>
      </c>
      <c r="E2" s="5">
        <v>-846780.27</v>
      </c>
    </row>
    <row r="3" spans="1:11" ht="15" customHeight="1" x14ac:dyDescent="0.25">
      <c r="A3" s="2">
        <v>44652</v>
      </c>
      <c r="B3" s="1" t="s">
        <v>312</v>
      </c>
      <c r="C3" s="5">
        <v>63567</v>
      </c>
      <c r="D3" s="5">
        <v>0</v>
      </c>
      <c r="E3" s="5">
        <v>-891225.52</v>
      </c>
    </row>
    <row r="4" spans="1:11" ht="15" customHeight="1" x14ac:dyDescent="0.25">
      <c r="A4" s="2">
        <v>44652</v>
      </c>
      <c r="B4" s="1" t="s">
        <v>8</v>
      </c>
      <c r="C4" s="5">
        <v>8426.67</v>
      </c>
      <c r="D4" s="5">
        <v>0</v>
      </c>
      <c r="E4" s="5">
        <v>-899652.19</v>
      </c>
    </row>
    <row r="5" spans="1:11" ht="15" customHeight="1" x14ac:dyDescent="0.25">
      <c r="A5" s="2">
        <v>44652</v>
      </c>
      <c r="B5" s="1" t="s">
        <v>313</v>
      </c>
      <c r="C5" s="5">
        <v>2100</v>
      </c>
      <c r="D5" s="5">
        <v>0</v>
      </c>
      <c r="E5" s="5">
        <v>-901752.19</v>
      </c>
    </row>
    <row r="6" spans="1:11" ht="15" customHeight="1" x14ac:dyDescent="0.25">
      <c r="A6" s="2">
        <v>44652</v>
      </c>
      <c r="B6" s="1" t="s">
        <v>314</v>
      </c>
      <c r="C6" s="5">
        <v>63</v>
      </c>
      <c r="D6" s="5">
        <v>0</v>
      </c>
      <c r="E6" s="5">
        <v>-901815.19</v>
      </c>
    </row>
    <row r="7" spans="1:11" ht="15" customHeight="1" x14ac:dyDescent="0.25">
      <c r="A7" s="2">
        <v>44652</v>
      </c>
      <c r="B7" s="1" t="s">
        <v>315</v>
      </c>
      <c r="C7" s="5">
        <v>441</v>
      </c>
      <c r="D7" s="5">
        <v>0</v>
      </c>
      <c r="E7" s="5">
        <v>-902256.19</v>
      </c>
    </row>
    <row r="8" spans="1:11" ht="15" customHeight="1" x14ac:dyDescent="0.25">
      <c r="A8" s="2">
        <v>44652</v>
      </c>
      <c r="B8" s="1" t="s">
        <v>8</v>
      </c>
      <c r="C8" s="5">
        <v>15.62</v>
      </c>
      <c r="D8" s="5">
        <v>0</v>
      </c>
      <c r="E8" s="5">
        <v>-902271.81</v>
      </c>
    </row>
    <row r="9" spans="1:11" ht="15" customHeight="1" x14ac:dyDescent="0.25">
      <c r="A9" s="2">
        <v>44652</v>
      </c>
      <c r="B9" s="1" t="s">
        <v>316</v>
      </c>
      <c r="C9" s="5">
        <v>51330.27</v>
      </c>
      <c r="D9" s="5">
        <v>0</v>
      </c>
      <c r="E9" s="5">
        <v>-953602.08</v>
      </c>
    </row>
    <row r="10" spans="1:11" ht="15" customHeight="1" x14ac:dyDescent="0.25">
      <c r="A10" s="2">
        <v>44652</v>
      </c>
      <c r="B10" s="1" t="s">
        <v>314</v>
      </c>
      <c r="C10" s="5">
        <v>769.95</v>
      </c>
      <c r="D10" s="5">
        <v>0</v>
      </c>
      <c r="E10" s="5">
        <v>-954372.03</v>
      </c>
    </row>
    <row r="11" spans="1:11" ht="15" customHeight="1" x14ac:dyDescent="0.25">
      <c r="A11" s="2">
        <v>44652</v>
      </c>
      <c r="B11" s="1" t="s">
        <v>317</v>
      </c>
      <c r="C11" s="5">
        <v>5389.68</v>
      </c>
      <c r="D11" s="5">
        <v>0</v>
      </c>
      <c r="E11" s="5">
        <v>-959761.71</v>
      </c>
    </row>
    <row r="12" spans="1:11" ht="15" customHeight="1" x14ac:dyDescent="0.25">
      <c r="A12" s="2">
        <v>44652</v>
      </c>
      <c r="B12" s="1" t="s">
        <v>8</v>
      </c>
      <c r="C12" s="5">
        <v>344.94</v>
      </c>
      <c r="D12" s="5">
        <v>0</v>
      </c>
      <c r="E12" s="5">
        <v>-960106.65</v>
      </c>
    </row>
    <row r="13" spans="1:11" ht="15" customHeight="1" x14ac:dyDescent="0.25">
      <c r="A13" s="2">
        <v>44652</v>
      </c>
      <c r="B13" s="1" t="s">
        <v>318</v>
      </c>
      <c r="C13" s="5">
        <v>314063.68</v>
      </c>
      <c r="D13" s="5">
        <v>0</v>
      </c>
      <c r="E13" s="5">
        <v>-1274170.33</v>
      </c>
    </row>
    <row r="14" spans="1:11" ht="15" customHeight="1" x14ac:dyDescent="0.25">
      <c r="A14" s="2">
        <v>44652</v>
      </c>
      <c r="B14" s="1" t="s">
        <v>8</v>
      </c>
      <c r="C14" s="5">
        <v>1884.38</v>
      </c>
      <c r="D14" s="5">
        <v>0</v>
      </c>
      <c r="E14" s="5">
        <v>-1276054.71</v>
      </c>
    </row>
    <row r="15" spans="1:11" ht="15" customHeight="1" x14ac:dyDescent="0.25">
      <c r="A15" s="2">
        <v>44655</v>
      </c>
      <c r="B15" s="1" t="s">
        <v>318</v>
      </c>
      <c r="C15" s="5">
        <v>161640.5</v>
      </c>
      <c r="D15" s="5">
        <v>0</v>
      </c>
      <c r="E15" s="5">
        <v>-1437695.21</v>
      </c>
    </row>
    <row r="16" spans="1:11" ht="15" customHeight="1" x14ac:dyDescent="0.25">
      <c r="A16" s="2">
        <v>44655</v>
      </c>
      <c r="B16" s="1" t="s">
        <v>318</v>
      </c>
      <c r="C16" s="5">
        <v>213000</v>
      </c>
      <c r="D16" s="5">
        <v>0</v>
      </c>
      <c r="E16" s="5">
        <v>-1650695.21</v>
      </c>
    </row>
    <row r="17" spans="1:5" ht="15" customHeight="1" x14ac:dyDescent="0.25">
      <c r="A17" s="2">
        <v>44655</v>
      </c>
      <c r="B17" s="1" t="s">
        <v>318</v>
      </c>
      <c r="C17" s="5">
        <v>262000</v>
      </c>
      <c r="D17" s="5">
        <v>0</v>
      </c>
      <c r="E17" s="5">
        <v>-1912695.21</v>
      </c>
    </row>
    <row r="18" spans="1:5" ht="15" customHeight="1" x14ac:dyDescent="0.25">
      <c r="A18" s="2">
        <v>44655</v>
      </c>
      <c r="B18" s="1" t="s">
        <v>318</v>
      </c>
      <c r="C18" s="5">
        <v>290000</v>
      </c>
      <c r="D18" s="5">
        <v>0</v>
      </c>
      <c r="E18" s="5">
        <v>-2202695.21</v>
      </c>
    </row>
    <row r="19" spans="1:5" ht="15" customHeight="1" x14ac:dyDescent="0.25">
      <c r="A19" s="2">
        <v>44655</v>
      </c>
      <c r="B19" s="1" t="s">
        <v>318</v>
      </c>
      <c r="C19" s="5">
        <v>325000</v>
      </c>
      <c r="D19" s="5">
        <v>0</v>
      </c>
      <c r="E19" s="5">
        <v>-2527695.21</v>
      </c>
    </row>
    <row r="20" spans="1:5" ht="15" customHeight="1" x14ac:dyDescent="0.25">
      <c r="A20" s="2">
        <v>44655</v>
      </c>
      <c r="B20" s="1" t="s">
        <v>319</v>
      </c>
      <c r="C20" s="5">
        <v>0</v>
      </c>
      <c r="D20" s="5">
        <v>37240</v>
      </c>
      <c r="E20" s="5">
        <v>-2490455.21</v>
      </c>
    </row>
    <row r="21" spans="1:5" ht="15" customHeight="1" x14ac:dyDescent="0.25">
      <c r="A21" s="2">
        <v>44655</v>
      </c>
      <c r="B21" s="1" t="s">
        <v>320</v>
      </c>
      <c r="C21" s="5">
        <v>456.19</v>
      </c>
      <c r="D21" s="5">
        <v>0</v>
      </c>
      <c r="E21" s="5">
        <v>-2490911.4</v>
      </c>
    </row>
    <row r="22" spans="1:5" ht="15" customHeight="1" x14ac:dyDescent="0.25">
      <c r="A22" s="2">
        <v>44655</v>
      </c>
      <c r="B22" s="1" t="s">
        <v>23</v>
      </c>
      <c r="C22" s="5">
        <v>18.62</v>
      </c>
      <c r="D22" s="5">
        <v>0</v>
      </c>
      <c r="E22" s="5">
        <v>-2490930.02</v>
      </c>
    </row>
    <row r="23" spans="1:5" ht="15" customHeight="1" x14ac:dyDescent="0.25">
      <c r="A23" s="2">
        <v>44655</v>
      </c>
      <c r="B23" s="1" t="s">
        <v>319</v>
      </c>
      <c r="C23" s="5">
        <v>0</v>
      </c>
      <c r="D23" s="5">
        <v>57750</v>
      </c>
      <c r="E23" s="5">
        <v>-2433180.02</v>
      </c>
    </row>
    <row r="24" spans="1:5" ht="15" customHeight="1" x14ac:dyDescent="0.25">
      <c r="A24" s="2">
        <v>44655</v>
      </c>
      <c r="B24" s="1" t="s">
        <v>320</v>
      </c>
      <c r="C24" s="5">
        <v>707.44</v>
      </c>
      <c r="D24" s="5">
        <v>0</v>
      </c>
      <c r="E24" s="5">
        <v>-2433887.46</v>
      </c>
    </row>
    <row r="25" spans="1:5" ht="15" customHeight="1" x14ac:dyDescent="0.25">
      <c r="A25" s="2">
        <v>44655</v>
      </c>
      <c r="B25" s="1" t="s">
        <v>23</v>
      </c>
      <c r="C25" s="5">
        <v>28.88</v>
      </c>
      <c r="D25" s="5">
        <v>0</v>
      </c>
      <c r="E25" s="5">
        <v>-2433916.34</v>
      </c>
    </row>
    <row r="26" spans="1:5" ht="15" customHeight="1" x14ac:dyDescent="0.25">
      <c r="A26" s="2">
        <v>44655</v>
      </c>
      <c r="B26" s="1" t="s">
        <v>325</v>
      </c>
      <c r="C26" s="5">
        <v>0</v>
      </c>
      <c r="D26" s="5">
        <v>1000000</v>
      </c>
      <c r="E26" s="5">
        <v>-1433916.34</v>
      </c>
    </row>
    <row r="27" spans="1:5" ht="15" customHeight="1" x14ac:dyDescent="0.25">
      <c r="A27" s="2">
        <v>44655</v>
      </c>
      <c r="B27" s="1" t="s">
        <v>8</v>
      </c>
      <c r="C27" s="5">
        <v>7517.11</v>
      </c>
      <c r="D27" s="5">
        <v>0</v>
      </c>
      <c r="E27" s="5">
        <v>-1441433.45</v>
      </c>
    </row>
    <row r="28" spans="1:5" ht="15" customHeight="1" x14ac:dyDescent="0.25">
      <c r="A28" s="2">
        <v>44655</v>
      </c>
      <c r="B28" s="1" t="s">
        <v>32</v>
      </c>
      <c r="C28" s="5">
        <v>569.94000000000005</v>
      </c>
      <c r="D28" s="5">
        <v>0</v>
      </c>
      <c r="E28" s="5">
        <v>-1442003.39</v>
      </c>
    </row>
    <row r="29" spans="1:5" ht="15" customHeight="1" x14ac:dyDescent="0.25">
      <c r="A29" s="2">
        <v>44655</v>
      </c>
      <c r="B29" s="1" t="s">
        <v>313</v>
      </c>
      <c r="C29" s="5">
        <v>21</v>
      </c>
      <c r="D29" s="5">
        <v>0</v>
      </c>
      <c r="E29" s="5">
        <v>-1442024.39</v>
      </c>
    </row>
    <row r="30" spans="1:5" ht="15" customHeight="1" x14ac:dyDescent="0.25">
      <c r="A30" s="2">
        <v>44655</v>
      </c>
      <c r="B30" s="1" t="s">
        <v>315</v>
      </c>
      <c r="C30" s="5">
        <v>4.41</v>
      </c>
      <c r="D30" s="5">
        <v>0</v>
      </c>
      <c r="E30" s="5">
        <v>-1442028.8</v>
      </c>
    </row>
    <row r="31" spans="1:5" ht="15" customHeight="1" x14ac:dyDescent="0.25">
      <c r="A31" s="2">
        <v>44655</v>
      </c>
      <c r="B31" s="1" t="s">
        <v>8</v>
      </c>
      <c r="C31" s="5">
        <v>0.15</v>
      </c>
      <c r="D31" s="5">
        <v>0</v>
      </c>
      <c r="E31" s="5">
        <v>-1442028.95</v>
      </c>
    </row>
    <row r="32" spans="1:5" ht="15" customHeight="1" x14ac:dyDescent="0.25">
      <c r="A32" s="2">
        <v>44656</v>
      </c>
      <c r="B32" s="1" t="s">
        <v>318</v>
      </c>
      <c r="C32" s="5">
        <v>11325.6</v>
      </c>
      <c r="D32" s="5">
        <v>0</v>
      </c>
      <c r="E32" s="5">
        <v>-1453354.55</v>
      </c>
    </row>
    <row r="33" spans="1:6" ht="15" customHeight="1" x14ac:dyDescent="0.25">
      <c r="A33" s="2">
        <v>44656</v>
      </c>
      <c r="B33" s="1" t="s">
        <v>318</v>
      </c>
      <c r="C33" s="5">
        <v>37065.660000000003</v>
      </c>
      <c r="D33" s="5">
        <v>0</v>
      </c>
      <c r="E33" s="5">
        <v>-1490420.21</v>
      </c>
    </row>
    <row r="34" spans="1:6" ht="15" customHeight="1" x14ac:dyDescent="0.25">
      <c r="A34" s="2">
        <v>44656</v>
      </c>
      <c r="B34" s="1" t="s">
        <v>318</v>
      </c>
      <c r="C34" s="5">
        <v>113308</v>
      </c>
      <c r="D34" s="5">
        <v>0</v>
      </c>
      <c r="E34" s="5">
        <v>-1603728.21</v>
      </c>
    </row>
    <row r="35" spans="1:6" ht="15" customHeight="1" x14ac:dyDescent="0.25">
      <c r="A35" s="2">
        <v>44656</v>
      </c>
      <c r="B35" s="1" t="s">
        <v>318</v>
      </c>
      <c r="C35" s="5">
        <v>148537.85</v>
      </c>
      <c r="D35" s="5">
        <v>0</v>
      </c>
      <c r="E35" s="5">
        <v>-1752266.06</v>
      </c>
    </row>
    <row r="36" spans="1:6" ht="15" customHeight="1" x14ac:dyDescent="0.25">
      <c r="A36" s="2">
        <v>44656</v>
      </c>
      <c r="B36" s="1" t="s">
        <v>318</v>
      </c>
      <c r="C36" s="5">
        <v>318000</v>
      </c>
      <c r="D36" s="5">
        <v>0</v>
      </c>
      <c r="E36" s="5">
        <v>-2070266.06</v>
      </c>
    </row>
    <row r="37" spans="1:6" ht="15" customHeight="1" x14ac:dyDescent="0.25">
      <c r="A37" s="2">
        <v>44656</v>
      </c>
      <c r="B37" s="1" t="s">
        <v>318</v>
      </c>
      <c r="C37" s="5">
        <v>319615.78000000003</v>
      </c>
      <c r="D37" s="5">
        <v>0</v>
      </c>
      <c r="E37" s="5">
        <v>-2389881.84</v>
      </c>
    </row>
    <row r="38" spans="1:6" ht="15" customHeight="1" x14ac:dyDescent="0.25">
      <c r="A38" s="2">
        <v>44656</v>
      </c>
      <c r="B38" s="1" t="s">
        <v>318</v>
      </c>
      <c r="C38" s="5">
        <v>380000</v>
      </c>
      <c r="D38" s="5">
        <v>0</v>
      </c>
      <c r="E38" s="5">
        <v>-2769881.84</v>
      </c>
    </row>
    <row r="39" spans="1:6" ht="15" customHeight="1" x14ac:dyDescent="0.25">
      <c r="A39" s="2">
        <v>44656</v>
      </c>
      <c r="B39" s="1" t="s">
        <v>318</v>
      </c>
      <c r="C39" s="5">
        <v>650000</v>
      </c>
      <c r="D39" s="5">
        <v>0</v>
      </c>
      <c r="E39" s="5">
        <v>-3419881.84</v>
      </c>
    </row>
    <row r="40" spans="1:6" x14ac:dyDescent="0.25">
      <c r="A40" s="2">
        <v>44656</v>
      </c>
      <c r="B40" s="1" t="s">
        <v>325</v>
      </c>
      <c r="C40" s="5">
        <v>0</v>
      </c>
      <c r="D40" s="5">
        <v>2500000</v>
      </c>
      <c r="E40" s="5">
        <v>-919881.84</v>
      </c>
    </row>
    <row r="41" spans="1:6" ht="15" customHeight="1" x14ac:dyDescent="0.25">
      <c r="A41" s="2">
        <v>44656</v>
      </c>
      <c r="B41" s="1" t="s">
        <v>321</v>
      </c>
      <c r="C41" s="5">
        <v>0</v>
      </c>
      <c r="D41" s="5">
        <v>560000</v>
      </c>
      <c r="E41" s="5">
        <v>-359881.84</v>
      </c>
    </row>
    <row r="42" spans="1:6" ht="15" customHeight="1" x14ac:dyDescent="0.25">
      <c r="A42" s="2">
        <v>44656</v>
      </c>
      <c r="B42" s="1" t="s">
        <v>320</v>
      </c>
      <c r="C42" s="5">
        <v>6860</v>
      </c>
      <c r="D42" s="5">
        <v>0</v>
      </c>
      <c r="E42" s="5">
        <v>-366741.84</v>
      </c>
    </row>
    <row r="43" spans="1:6" ht="15" customHeight="1" x14ac:dyDescent="0.25">
      <c r="A43" s="2">
        <v>44656</v>
      </c>
      <c r="B43" s="1" t="s">
        <v>23</v>
      </c>
      <c r="C43" s="5">
        <v>280</v>
      </c>
      <c r="D43" s="5">
        <v>0</v>
      </c>
      <c r="E43" s="5">
        <v>-367021.84</v>
      </c>
    </row>
    <row r="44" spans="1:6" x14ac:dyDescent="0.25">
      <c r="A44" s="2">
        <v>44656</v>
      </c>
      <c r="B44" s="1" t="s">
        <v>326</v>
      </c>
      <c r="C44" s="9">
        <v>560000</v>
      </c>
      <c r="D44" s="5">
        <v>0</v>
      </c>
      <c r="E44" s="5">
        <v>-927021.84</v>
      </c>
      <c r="F44" t="s">
        <v>336</v>
      </c>
    </row>
    <row r="45" spans="1:6" x14ac:dyDescent="0.25">
      <c r="A45" s="2">
        <v>44656</v>
      </c>
      <c r="B45" s="1" t="s">
        <v>329</v>
      </c>
      <c r="C45" s="9">
        <v>0</v>
      </c>
      <c r="D45" s="5">
        <v>70000</v>
      </c>
      <c r="E45" s="5">
        <v>-857021.84</v>
      </c>
      <c r="F45" t="s">
        <v>336</v>
      </c>
    </row>
    <row r="46" spans="1:6" ht="15" customHeight="1" x14ac:dyDescent="0.25">
      <c r="A46" s="2">
        <v>44656</v>
      </c>
      <c r="B46" s="1" t="s">
        <v>319</v>
      </c>
      <c r="C46" s="5">
        <v>0</v>
      </c>
      <c r="D46" s="5">
        <v>533974.52</v>
      </c>
      <c r="E46" s="5">
        <v>-323047.32</v>
      </c>
    </row>
    <row r="47" spans="1:6" ht="15" customHeight="1" x14ac:dyDescent="0.25">
      <c r="A47" s="2">
        <v>44656</v>
      </c>
      <c r="B47" s="1" t="s">
        <v>320</v>
      </c>
      <c r="C47" s="5">
        <v>6541.19</v>
      </c>
      <c r="D47" s="5">
        <v>0</v>
      </c>
      <c r="E47" s="5">
        <v>-329588.51</v>
      </c>
    </row>
    <row r="48" spans="1:6" ht="15" customHeight="1" x14ac:dyDescent="0.25">
      <c r="A48" s="2">
        <v>44656</v>
      </c>
      <c r="B48" s="1" t="s">
        <v>23</v>
      </c>
      <c r="C48" s="5">
        <v>266.99</v>
      </c>
      <c r="D48" s="5">
        <v>0</v>
      </c>
      <c r="E48" s="5">
        <v>-329855.5</v>
      </c>
    </row>
    <row r="49" spans="1:5" ht="15" customHeight="1" x14ac:dyDescent="0.25">
      <c r="A49" s="2">
        <v>44656</v>
      </c>
      <c r="B49" s="1" t="s">
        <v>8</v>
      </c>
      <c r="C49" s="5">
        <v>11950.81</v>
      </c>
      <c r="D49" s="5">
        <v>0</v>
      </c>
      <c r="E49" s="5">
        <v>-341806.31</v>
      </c>
    </row>
    <row r="50" spans="1:5" ht="15" customHeight="1" x14ac:dyDescent="0.25">
      <c r="A50" s="2">
        <v>44656</v>
      </c>
      <c r="B50" s="1" t="s">
        <v>32</v>
      </c>
      <c r="C50" s="5">
        <v>6563.85</v>
      </c>
      <c r="D50" s="5">
        <v>0</v>
      </c>
      <c r="E50" s="5">
        <v>-348370.16</v>
      </c>
    </row>
    <row r="51" spans="1:5" ht="15" customHeight="1" x14ac:dyDescent="0.25">
      <c r="A51" s="2">
        <v>44656</v>
      </c>
      <c r="B51" s="1" t="s">
        <v>53</v>
      </c>
      <c r="C51" s="5">
        <v>0</v>
      </c>
      <c r="D51" s="5">
        <v>13329.36</v>
      </c>
      <c r="E51" s="5">
        <v>-335040.8</v>
      </c>
    </row>
    <row r="52" spans="1:5" ht="15" customHeight="1" x14ac:dyDescent="0.25">
      <c r="A52" s="2">
        <v>44656</v>
      </c>
      <c r="B52" s="1" t="s">
        <v>320</v>
      </c>
      <c r="C52" s="5">
        <v>163.28</v>
      </c>
      <c r="D52" s="5">
        <v>0</v>
      </c>
      <c r="E52" s="5">
        <v>-335204.08</v>
      </c>
    </row>
    <row r="53" spans="1:5" ht="15" customHeight="1" x14ac:dyDescent="0.25">
      <c r="A53" s="2">
        <v>44656</v>
      </c>
      <c r="B53" s="1" t="s">
        <v>23</v>
      </c>
      <c r="C53" s="5">
        <v>6.66</v>
      </c>
      <c r="D53" s="5">
        <v>0</v>
      </c>
      <c r="E53" s="5">
        <v>-335210.74</v>
      </c>
    </row>
    <row r="54" spans="1:5" ht="15" customHeight="1" x14ac:dyDescent="0.25">
      <c r="A54" s="2">
        <v>44656</v>
      </c>
      <c r="B54" s="1" t="s">
        <v>318</v>
      </c>
      <c r="C54" s="5">
        <v>118987.78</v>
      </c>
      <c r="D54" s="5">
        <v>0</v>
      </c>
      <c r="E54" s="5">
        <v>-454198.52</v>
      </c>
    </row>
    <row r="55" spans="1:5" ht="15" customHeight="1" x14ac:dyDescent="0.25">
      <c r="A55" s="2">
        <v>44656</v>
      </c>
      <c r="B55" s="1" t="s">
        <v>8</v>
      </c>
      <c r="C55" s="5">
        <v>714.95</v>
      </c>
      <c r="D55" s="5">
        <v>0</v>
      </c>
      <c r="E55" s="5">
        <v>-454913.47</v>
      </c>
    </row>
    <row r="56" spans="1:5" ht="15" customHeight="1" x14ac:dyDescent="0.25">
      <c r="A56" s="2">
        <v>44656</v>
      </c>
      <c r="B56" s="1" t="s">
        <v>32</v>
      </c>
      <c r="C56" s="5">
        <v>79.98</v>
      </c>
      <c r="D56" s="5">
        <v>0</v>
      </c>
      <c r="E56" s="5">
        <v>-454993.45</v>
      </c>
    </row>
    <row r="57" spans="1:5" ht="15" customHeight="1" x14ac:dyDescent="0.25">
      <c r="A57" s="2">
        <v>44656</v>
      </c>
      <c r="B57" s="1" t="s">
        <v>318</v>
      </c>
      <c r="C57" s="5">
        <v>344811.4</v>
      </c>
      <c r="D57" s="5">
        <v>0</v>
      </c>
      <c r="E57" s="5">
        <v>-799804.85</v>
      </c>
    </row>
    <row r="58" spans="1:5" ht="15" customHeight="1" x14ac:dyDescent="0.25">
      <c r="A58" s="2">
        <v>44656</v>
      </c>
      <c r="B58" s="1" t="s">
        <v>8</v>
      </c>
      <c r="C58" s="5">
        <v>2068.87</v>
      </c>
      <c r="D58" s="5">
        <v>0</v>
      </c>
      <c r="E58" s="5">
        <v>-801873.72</v>
      </c>
    </row>
    <row r="59" spans="1:5" ht="15" customHeight="1" x14ac:dyDescent="0.25">
      <c r="A59" s="2">
        <v>44657</v>
      </c>
      <c r="B59" s="1" t="s">
        <v>318</v>
      </c>
      <c r="C59" s="5">
        <v>11483.16</v>
      </c>
      <c r="D59" s="5">
        <v>0</v>
      </c>
      <c r="E59" s="5">
        <v>-813356.88</v>
      </c>
    </row>
    <row r="60" spans="1:5" ht="15" customHeight="1" x14ac:dyDescent="0.25">
      <c r="A60" s="2">
        <v>44657</v>
      </c>
      <c r="B60" s="1" t="s">
        <v>318</v>
      </c>
      <c r="C60" s="5">
        <v>35986.61</v>
      </c>
      <c r="D60" s="5">
        <v>0</v>
      </c>
      <c r="E60" s="5">
        <v>-849343.49</v>
      </c>
    </row>
    <row r="61" spans="1:5" ht="15" customHeight="1" x14ac:dyDescent="0.25">
      <c r="A61" s="2">
        <v>44657</v>
      </c>
      <c r="B61" s="1" t="s">
        <v>318</v>
      </c>
      <c r="C61" s="5">
        <v>110000</v>
      </c>
      <c r="D61" s="5">
        <v>0</v>
      </c>
      <c r="E61" s="5">
        <v>-959343.49</v>
      </c>
    </row>
    <row r="62" spans="1:5" ht="15" customHeight="1" x14ac:dyDescent="0.25">
      <c r="A62" s="2">
        <v>44657</v>
      </c>
      <c r="B62" s="1" t="s">
        <v>318</v>
      </c>
      <c r="C62" s="5">
        <v>165616.95000000001</v>
      </c>
      <c r="D62" s="5">
        <v>0</v>
      </c>
      <c r="E62" s="5">
        <v>-1124960.44</v>
      </c>
    </row>
    <row r="63" spans="1:5" ht="15" customHeight="1" x14ac:dyDescent="0.25">
      <c r="A63" s="2">
        <v>44657</v>
      </c>
      <c r="B63" s="1" t="s">
        <v>318</v>
      </c>
      <c r="C63" s="5">
        <v>210000</v>
      </c>
      <c r="D63" s="5">
        <v>0</v>
      </c>
      <c r="E63" s="5">
        <v>-1334960.44</v>
      </c>
    </row>
    <row r="64" spans="1:5" ht="15" customHeight="1" x14ac:dyDescent="0.25">
      <c r="A64" s="2">
        <v>44657</v>
      </c>
      <c r="B64" s="1" t="s">
        <v>318</v>
      </c>
      <c r="C64" s="5">
        <v>240000</v>
      </c>
      <c r="D64" s="5">
        <v>0</v>
      </c>
      <c r="E64" s="5">
        <v>-1574960.44</v>
      </c>
    </row>
    <row r="65" spans="1:12" ht="15" customHeight="1" x14ac:dyDescent="0.25">
      <c r="A65" s="2">
        <v>44657</v>
      </c>
      <c r="B65" s="1" t="s">
        <v>318</v>
      </c>
      <c r="C65" s="5">
        <v>285000</v>
      </c>
      <c r="D65" s="5">
        <v>0</v>
      </c>
      <c r="E65" s="5">
        <v>-1859960.44</v>
      </c>
    </row>
    <row r="66" spans="1:12" ht="15" customHeight="1" x14ac:dyDescent="0.25">
      <c r="A66" s="2">
        <v>44657</v>
      </c>
      <c r="B66" s="1" t="s">
        <v>318</v>
      </c>
      <c r="C66" s="5">
        <v>296699.17</v>
      </c>
      <c r="D66" s="5">
        <v>0</v>
      </c>
      <c r="E66" s="5">
        <v>-2156659.61</v>
      </c>
    </row>
    <row r="67" spans="1:12" ht="15" customHeight="1" x14ac:dyDescent="0.25">
      <c r="A67" s="2">
        <v>44657</v>
      </c>
      <c r="B67" s="1" t="s">
        <v>318</v>
      </c>
      <c r="C67" s="5">
        <v>325000</v>
      </c>
      <c r="D67" s="5">
        <v>0</v>
      </c>
      <c r="E67" s="5">
        <v>-2481659.61</v>
      </c>
    </row>
    <row r="68" spans="1:12" ht="15" customHeight="1" x14ac:dyDescent="0.25">
      <c r="A68" s="2">
        <v>44657</v>
      </c>
      <c r="B68" s="1" t="s">
        <v>343</v>
      </c>
      <c r="C68" s="5">
        <v>0</v>
      </c>
      <c r="D68" s="5">
        <v>9953121.1500000004</v>
      </c>
      <c r="E68" s="5">
        <v>7471461.54</v>
      </c>
      <c r="F68" s="25">
        <v>9968811.5999999996</v>
      </c>
      <c r="G68" s="25">
        <v>12653.59</v>
      </c>
      <c r="H68" s="25">
        <v>2657.25</v>
      </c>
      <c r="I68" s="25">
        <v>379.61</v>
      </c>
      <c r="K68" s="11">
        <f>+F68-G68-H68-I68-J68</f>
        <v>9953121.1500000004</v>
      </c>
      <c r="L68" s="11">
        <f>+D68-K68</f>
        <v>0</v>
      </c>
    </row>
    <row r="69" spans="1:12" x14ac:dyDescent="0.25">
      <c r="A69" s="2">
        <v>44657</v>
      </c>
      <c r="B69" s="1" t="s">
        <v>326</v>
      </c>
      <c r="C69" s="9">
        <v>3540000</v>
      </c>
      <c r="D69" s="5">
        <v>0</v>
      </c>
      <c r="E69" s="5">
        <v>3931461.54</v>
      </c>
      <c r="F69" t="s">
        <v>336</v>
      </c>
    </row>
    <row r="70" spans="1:12" ht="15" customHeight="1" x14ac:dyDescent="0.25">
      <c r="A70" s="2">
        <v>44657</v>
      </c>
      <c r="B70" s="1" t="s">
        <v>313</v>
      </c>
      <c r="C70" s="5">
        <v>250</v>
      </c>
      <c r="D70" s="5">
        <v>0</v>
      </c>
      <c r="E70" s="5">
        <v>3931211.54</v>
      </c>
    </row>
    <row r="71" spans="1:12" ht="15" customHeight="1" x14ac:dyDescent="0.25">
      <c r="A71" s="2">
        <v>44657</v>
      </c>
      <c r="B71" s="1" t="s">
        <v>315</v>
      </c>
      <c r="C71" s="5">
        <v>52.5</v>
      </c>
      <c r="D71" s="5">
        <v>0</v>
      </c>
      <c r="E71" s="5">
        <v>3931159.04</v>
      </c>
    </row>
    <row r="72" spans="1:12" x14ac:dyDescent="0.25">
      <c r="A72" s="2">
        <v>44657</v>
      </c>
      <c r="B72" s="1" t="s">
        <v>326</v>
      </c>
      <c r="C72" s="9">
        <v>2000000</v>
      </c>
      <c r="D72" s="5">
        <v>0</v>
      </c>
      <c r="E72" s="5">
        <v>1931159.04</v>
      </c>
      <c r="F72" t="s">
        <v>336</v>
      </c>
    </row>
    <row r="73" spans="1:12" ht="15" customHeight="1" x14ac:dyDescent="0.25">
      <c r="A73" s="2">
        <v>44657</v>
      </c>
      <c r="B73" s="1" t="s">
        <v>313</v>
      </c>
      <c r="C73" s="5">
        <v>250</v>
      </c>
      <c r="D73" s="5">
        <v>0</v>
      </c>
      <c r="E73" s="5">
        <v>1930909.04</v>
      </c>
    </row>
    <row r="74" spans="1:12" ht="15" customHeight="1" x14ac:dyDescent="0.25">
      <c r="A74" s="2">
        <v>44657</v>
      </c>
      <c r="B74" s="1" t="s">
        <v>315</v>
      </c>
      <c r="C74" s="5">
        <v>52.5</v>
      </c>
      <c r="D74" s="5">
        <v>0</v>
      </c>
      <c r="E74" s="5">
        <v>1930856.54</v>
      </c>
    </row>
    <row r="75" spans="1:12" x14ac:dyDescent="0.25">
      <c r="A75" s="2">
        <v>44657</v>
      </c>
      <c r="B75" s="1" t="s">
        <v>325</v>
      </c>
      <c r="C75" s="5">
        <v>0</v>
      </c>
      <c r="D75" s="5">
        <v>1100000</v>
      </c>
      <c r="E75" s="5">
        <v>3030856.54</v>
      </c>
    </row>
    <row r="76" spans="1:12" ht="15" customHeight="1" x14ac:dyDescent="0.25">
      <c r="A76" s="2">
        <v>44657</v>
      </c>
      <c r="B76" s="1" t="s">
        <v>312</v>
      </c>
      <c r="C76" s="5">
        <v>3659176</v>
      </c>
      <c r="D76" s="5">
        <v>0</v>
      </c>
      <c r="E76" s="5">
        <v>-628319.46</v>
      </c>
    </row>
    <row r="77" spans="1:12" ht="15" customHeight="1" x14ac:dyDescent="0.25">
      <c r="A77" s="2">
        <v>44657</v>
      </c>
      <c r="B77" s="1" t="s">
        <v>312</v>
      </c>
      <c r="C77" s="5">
        <v>101856</v>
      </c>
      <c r="D77" s="5">
        <v>0</v>
      </c>
      <c r="E77" s="5">
        <v>-730175.46</v>
      </c>
    </row>
    <row r="78" spans="1:12" ht="15" customHeight="1" x14ac:dyDescent="0.25">
      <c r="A78" s="2">
        <v>44657</v>
      </c>
      <c r="B78" s="1" t="s">
        <v>312</v>
      </c>
      <c r="C78" s="5">
        <v>79929</v>
      </c>
      <c r="D78" s="5">
        <v>0</v>
      </c>
      <c r="E78" s="5">
        <v>-810104.46</v>
      </c>
    </row>
    <row r="79" spans="1:12" ht="15" customHeight="1" x14ac:dyDescent="0.25">
      <c r="A79" s="2">
        <v>44657</v>
      </c>
      <c r="B79" s="1" t="s">
        <v>312</v>
      </c>
      <c r="C79" s="5">
        <v>156692</v>
      </c>
      <c r="D79" s="5">
        <v>0</v>
      </c>
      <c r="E79" s="5">
        <v>-966796.46</v>
      </c>
    </row>
    <row r="80" spans="1:12" ht="15" customHeight="1" x14ac:dyDescent="0.25">
      <c r="A80" s="2">
        <v>44657</v>
      </c>
      <c r="B80" s="1" t="s">
        <v>337</v>
      </c>
      <c r="C80" s="5">
        <v>0</v>
      </c>
      <c r="D80" s="5">
        <v>5205746</v>
      </c>
      <c r="E80" s="5">
        <v>4238949.54</v>
      </c>
      <c r="F80" s="25">
        <v>5219596.8</v>
      </c>
      <c r="G80" s="25">
        <v>11170</v>
      </c>
      <c r="H80" s="25">
        <v>2345.6999999999998</v>
      </c>
      <c r="I80" s="25">
        <v>335.1</v>
      </c>
      <c r="K80" s="11">
        <f>+F80-G80-H80-I80-J80</f>
        <v>5205746</v>
      </c>
      <c r="L80" s="11">
        <f>+D80-K80</f>
        <v>0</v>
      </c>
    </row>
    <row r="81" spans="1:6" ht="15" customHeight="1" x14ac:dyDescent="0.25">
      <c r="A81" s="2">
        <v>44657</v>
      </c>
      <c r="B81" s="1" t="s">
        <v>312</v>
      </c>
      <c r="C81" s="5">
        <v>220000</v>
      </c>
      <c r="D81" s="5">
        <v>0</v>
      </c>
      <c r="E81" s="5">
        <v>4018949.54</v>
      </c>
    </row>
    <row r="82" spans="1:6" x14ac:dyDescent="0.25">
      <c r="A82" s="2">
        <v>44657</v>
      </c>
      <c r="B82" s="1" t="s">
        <v>327</v>
      </c>
      <c r="C82" s="9">
        <v>1300000</v>
      </c>
      <c r="D82" s="5">
        <v>0</v>
      </c>
      <c r="E82" s="5">
        <v>2718949.54</v>
      </c>
      <c r="F82" t="s">
        <v>336</v>
      </c>
    </row>
    <row r="83" spans="1:6" ht="15" customHeight="1" x14ac:dyDescent="0.25">
      <c r="A83" s="2">
        <v>44657</v>
      </c>
      <c r="B83" s="1" t="s">
        <v>313</v>
      </c>
      <c r="C83" s="5">
        <v>250</v>
      </c>
      <c r="D83" s="5">
        <v>0</v>
      </c>
      <c r="E83" s="5">
        <v>2718699.54</v>
      </c>
    </row>
    <row r="84" spans="1:6" ht="15" customHeight="1" x14ac:dyDescent="0.25">
      <c r="A84" s="2">
        <v>44657</v>
      </c>
      <c r="B84" s="1" t="s">
        <v>315</v>
      </c>
      <c r="C84" s="5">
        <v>52.5</v>
      </c>
      <c r="D84" s="5">
        <v>0</v>
      </c>
      <c r="E84" s="5">
        <v>2718647.04</v>
      </c>
    </row>
    <row r="85" spans="1:6" x14ac:dyDescent="0.25">
      <c r="A85" s="2">
        <v>44657</v>
      </c>
      <c r="B85" s="1" t="s">
        <v>325</v>
      </c>
      <c r="C85" s="5">
        <v>3700000</v>
      </c>
      <c r="D85" s="5">
        <v>0</v>
      </c>
      <c r="E85" s="5">
        <v>-981352.95999999996</v>
      </c>
    </row>
    <row r="86" spans="1:6" ht="15" customHeight="1" x14ac:dyDescent="0.25">
      <c r="A86" s="2">
        <v>44657</v>
      </c>
      <c r="B86" s="1" t="s">
        <v>313</v>
      </c>
      <c r="C86" s="5">
        <v>250</v>
      </c>
      <c r="D86" s="5">
        <v>0</v>
      </c>
      <c r="E86" s="5">
        <v>-981602.96</v>
      </c>
    </row>
    <row r="87" spans="1:6" ht="15" customHeight="1" x14ac:dyDescent="0.25">
      <c r="A87" s="2">
        <v>44657</v>
      </c>
      <c r="B87" s="1" t="s">
        <v>315</v>
      </c>
      <c r="C87" s="5">
        <v>52.5</v>
      </c>
      <c r="D87" s="5">
        <v>0</v>
      </c>
      <c r="E87" s="5">
        <v>-981655.46</v>
      </c>
    </row>
    <row r="88" spans="1:6" ht="15" customHeight="1" x14ac:dyDescent="0.25">
      <c r="A88" s="2">
        <v>44657</v>
      </c>
      <c r="B88" s="1" t="s">
        <v>8</v>
      </c>
      <c r="C88" s="5">
        <v>35391.89</v>
      </c>
      <c r="D88" s="5">
        <v>0</v>
      </c>
      <c r="E88" s="5">
        <v>-1017047.35</v>
      </c>
    </row>
    <row r="89" spans="1:6" ht="15" customHeight="1" x14ac:dyDescent="0.25">
      <c r="A89" s="2">
        <v>44657</v>
      </c>
      <c r="B89" s="1" t="s">
        <v>72</v>
      </c>
      <c r="C89" s="5">
        <v>0</v>
      </c>
      <c r="D89" s="5">
        <v>36336.300000000003</v>
      </c>
      <c r="E89" s="5">
        <v>-980711.05</v>
      </c>
    </row>
    <row r="90" spans="1:6" ht="15" customHeight="1" x14ac:dyDescent="0.25">
      <c r="A90" s="2">
        <v>44657</v>
      </c>
      <c r="B90" s="1" t="s">
        <v>320</v>
      </c>
      <c r="C90" s="5">
        <v>445.12</v>
      </c>
      <c r="D90" s="5">
        <v>0</v>
      </c>
      <c r="E90" s="5">
        <v>-981156.17</v>
      </c>
    </row>
    <row r="91" spans="1:6" ht="15" customHeight="1" x14ac:dyDescent="0.25">
      <c r="A91" s="2">
        <v>44657</v>
      </c>
      <c r="B91" s="1" t="s">
        <v>23</v>
      </c>
      <c r="C91" s="5">
        <v>18.170000000000002</v>
      </c>
      <c r="D91" s="5">
        <v>0</v>
      </c>
      <c r="E91" s="5">
        <v>-981174.34</v>
      </c>
    </row>
    <row r="92" spans="1:6" ht="15" customHeight="1" x14ac:dyDescent="0.25">
      <c r="A92" s="2">
        <v>44657</v>
      </c>
      <c r="B92" s="1" t="s">
        <v>8</v>
      </c>
      <c r="C92" s="5">
        <v>2.78</v>
      </c>
      <c r="D92" s="5">
        <v>0</v>
      </c>
      <c r="E92" s="5">
        <v>-981177.12</v>
      </c>
    </row>
    <row r="93" spans="1:6" ht="15" customHeight="1" x14ac:dyDescent="0.25">
      <c r="A93" s="2">
        <v>44657</v>
      </c>
      <c r="B93" s="1" t="s">
        <v>32</v>
      </c>
      <c r="C93" s="5">
        <v>218.02</v>
      </c>
      <c r="D93" s="5">
        <v>0</v>
      </c>
      <c r="E93" s="5">
        <v>-981395.14</v>
      </c>
    </row>
    <row r="94" spans="1:6" ht="15" customHeight="1" x14ac:dyDescent="0.25">
      <c r="A94" s="2">
        <v>44658</v>
      </c>
      <c r="B94" s="1" t="s">
        <v>318</v>
      </c>
      <c r="C94" s="5">
        <v>23443.07</v>
      </c>
      <c r="D94" s="5">
        <v>0</v>
      </c>
      <c r="E94" s="5">
        <v>-1004838.21</v>
      </c>
    </row>
    <row r="95" spans="1:6" ht="15" customHeight="1" x14ac:dyDescent="0.25">
      <c r="A95" s="2">
        <v>44658</v>
      </c>
      <c r="B95" s="1" t="s">
        <v>318</v>
      </c>
      <c r="C95" s="5">
        <v>43249.99</v>
      </c>
      <c r="D95" s="5">
        <v>0</v>
      </c>
      <c r="E95" s="5">
        <v>-1048088.2</v>
      </c>
    </row>
    <row r="96" spans="1:6" ht="15" customHeight="1" x14ac:dyDescent="0.25">
      <c r="A96" s="2">
        <v>44658</v>
      </c>
      <c r="B96" s="1" t="s">
        <v>318</v>
      </c>
      <c r="C96" s="5">
        <v>50000</v>
      </c>
      <c r="D96" s="5">
        <v>0</v>
      </c>
      <c r="E96" s="5">
        <v>-1098088.2</v>
      </c>
    </row>
    <row r="97" spans="1:12" ht="15" customHeight="1" x14ac:dyDescent="0.25">
      <c r="A97" s="2">
        <v>44658</v>
      </c>
      <c r="B97" s="1" t="s">
        <v>318</v>
      </c>
      <c r="C97" s="5">
        <v>86839.06</v>
      </c>
      <c r="D97" s="5">
        <v>0</v>
      </c>
      <c r="E97" s="5">
        <v>-1184927.26</v>
      </c>
    </row>
    <row r="98" spans="1:12" ht="15" customHeight="1" x14ac:dyDescent="0.25">
      <c r="A98" s="2">
        <v>44658</v>
      </c>
      <c r="B98" s="1" t="s">
        <v>318</v>
      </c>
      <c r="C98" s="5">
        <v>95178.6</v>
      </c>
      <c r="D98" s="5">
        <v>0</v>
      </c>
      <c r="E98" s="5">
        <v>-1280105.8600000001</v>
      </c>
    </row>
    <row r="99" spans="1:12" ht="15" customHeight="1" x14ac:dyDescent="0.25">
      <c r="A99" s="2">
        <v>44658</v>
      </c>
      <c r="B99" s="1" t="s">
        <v>318</v>
      </c>
      <c r="C99" s="5">
        <v>100000</v>
      </c>
      <c r="D99" s="5">
        <v>0</v>
      </c>
      <c r="E99" s="5">
        <v>-1380105.86</v>
      </c>
    </row>
    <row r="100" spans="1:12" ht="15" customHeight="1" x14ac:dyDescent="0.25">
      <c r="A100" s="2">
        <v>44658</v>
      </c>
      <c r="B100" s="1" t="s">
        <v>318</v>
      </c>
      <c r="C100" s="5">
        <v>139768.98000000001</v>
      </c>
      <c r="D100" s="5">
        <v>0</v>
      </c>
      <c r="E100" s="5">
        <v>-1519874.84</v>
      </c>
    </row>
    <row r="101" spans="1:12" ht="15" customHeight="1" x14ac:dyDescent="0.25">
      <c r="A101" s="2">
        <v>44658</v>
      </c>
      <c r="B101" s="1" t="s">
        <v>318</v>
      </c>
      <c r="C101" s="5">
        <v>144000</v>
      </c>
      <c r="D101" s="5">
        <v>0</v>
      </c>
      <c r="E101" s="5">
        <v>-1663874.84</v>
      </c>
    </row>
    <row r="102" spans="1:12" ht="15" customHeight="1" x14ac:dyDescent="0.25">
      <c r="A102" s="2">
        <v>44658</v>
      </c>
      <c r="B102" s="1" t="s">
        <v>318</v>
      </c>
      <c r="C102" s="5">
        <v>213000</v>
      </c>
      <c r="D102" s="5">
        <v>0</v>
      </c>
      <c r="E102" s="5">
        <v>-1876874.84</v>
      </c>
    </row>
    <row r="103" spans="1:12" ht="15" customHeight="1" x14ac:dyDescent="0.25">
      <c r="A103" s="2">
        <v>44658</v>
      </c>
      <c r="B103" s="1" t="s">
        <v>318</v>
      </c>
      <c r="C103" s="5">
        <v>250000</v>
      </c>
      <c r="D103" s="5">
        <v>0</v>
      </c>
      <c r="E103" s="5">
        <v>-2126874.84</v>
      </c>
    </row>
    <row r="104" spans="1:12" ht="15" customHeight="1" x14ac:dyDescent="0.25">
      <c r="A104" s="2">
        <v>44658</v>
      </c>
      <c r="B104" s="1" t="s">
        <v>318</v>
      </c>
      <c r="C104" s="5">
        <v>270000</v>
      </c>
      <c r="D104" s="5">
        <v>0</v>
      </c>
      <c r="E104" s="5">
        <v>-2396874.84</v>
      </c>
    </row>
    <row r="105" spans="1:12" ht="15" customHeight="1" x14ac:dyDescent="0.25">
      <c r="A105" s="2">
        <v>44658</v>
      </c>
      <c r="B105" s="1" t="s">
        <v>318</v>
      </c>
      <c r="C105" s="5">
        <v>300000</v>
      </c>
      <c r="D105" s="5">
        <v>0</v>
      </c>
      <c r="E105" s="5">
        <v>-2696874.84</v>
      </c>
    </row>
    <row r="106" spans="1:12" ht="15" customHeight="1" x14ac:dyDescent="0.25">
      <c r="A106" s="2">
        <v>44658</v>
      </c>
      <c r="B106" s="1" t="s">
        <v>318</v>
      </c>
      <c r="C106" s="5">
        <v>650000</v>
      </c>
      <c r="D106" s="5">
        <v>0</v>
      </c>
      <c r="E106" s="5">
        <v>-3346874.84</v>
      </c>
    </row>
    <row r="107" spans="1:12" x14ac:dyDescent="0.25">
      <c r="A107" s="2">
        <v>44658</v>
      </c>
      <c r="B107" s="1" t="s">
        <v>325</v>
      </c>
      <c r="C107" s="5">
        <v>0</v>
      </c>
      <c r="D107" s="5">
        <v>2500000</v>
      </c>
      <c r="E107" s="5">
        <v>-846874.84</v>
      </c>
    </row>
    <row r="108" spans="1:12" ht="15" customHeight="1" x14ac:dyDescent="0.25">
      <c r="A108" s="2">
        <v>44658</v>
      </c>
      <c r="B108" s="1" t="s">
        <v>344</v>
      </c>
      <c r="C108" s="5">
        <v>0</v>
      </c>
      <c r="D108" s="5">
        <v>636156.19999999995</v>
      </c>
      <c r="E108" s="5">
        <v>-210718.64</v>
      </c>
      <c r="F108" s="25">
        <v>654183.19999999995</v>
      </c>
      <c r="G108" s="25">
        <f>11183+3354.9</f>
        <v>14537.9</v>
      </c>
      <c r="H108" s="25">
        <v>3052.96</v>
      </c>
      <c r="I108" s="25">
        <v>436.14</v>
      </c>
      <c r="K108" s="11">
        <f>+F108-G108-H108-I108-J108</f>
        <v>636156.19999999995</v>
      </c>
      <c r="L108" s="11">
        <f>+D108-K108</f>
        <v>0</v>
      </c>
    </row>
    <row r="109" spans="1:12" x14ac:dyDescent="0.25">
      <c r="A109" s="2">
        <v>44658</v>
      </c>
      <c r="B109" s="1" t="s">
        <v>326</v>
      </c>
      <c r="C109" s="9">
        <v>100000</v>
      </c>
      <c r="D109" s="5">
        <v>0</v>
      </c>
      <c r="E109" s="5">
        <v>-310718.64</v>
      </c>
      <c r="F109" t="s">
        <v>336</v>
      </c>
    </row>
    <row r="110" spans="1:12" ht="15" customHeight="1" x14ac:dyDescent="0.25">
      <c r="A110" s="2">
        <v>44658</v>
      </c>
      <c r="B110" s="1" t="s">
        <v>318</v>
      </c>
      <c r="C110" s="5">
        <v>58000</v>
      </c>
      <c r="D110" s="5">
        <v>0</v>
      </c>
      <c r="E110" s="5">
        <v>-368718.64</v>
      </c>
    </row>
    <row r="111" spans="1:12" ht="15" customHeight="1" x14ac:dyDescent="0.25">
      <c r="A111" s="2">
        <v>44658</v>
      </c>
      <c r="B111" s="1" t="s">
        <v>322</v>
      </c>
      <c r="C111" s="5">
        <v>100000</v>
      </c>
      <c r="D111" s="5">
        <v>0</v>
      </c>
      <c r="E111" s="5">
        <v>-468718.64</v>
      </c>
    </row>
    <row r="112" spans="1:12" ht="15" customHeight="1" x14ac:dyDescent="0.25">
      <c r="A112" s="2">
        <v>44658</v>
      </c>
      <c r="B112" s="1" t="s">
        <v>312</v>
      </c>
      <c r="C112" s="5">
        <v>27448</v>
      </c>
      <c r="D112" s="5">
        <v>0</v>
      </c>
      <c r="E112" s="5">
        <v>-496166.64</v>
      </c>
    </row>
    <row r="113" spans="1:5" x14ac:dyDescent="0.25">
      <c r="A113" s="2">
        <v>44658</v>
      </c>
      <c r="B113" s="1" t="s">
        <v>325</v>
      </c>
      <c r="C113" s="5">
        <v>460000</v>
      </c>
      <c r="D113" s="5">
        <v>0</v>
      </c>
      <c r="E113" s="5">
        <v>-956166.64</v>
      </c>
    </row>
    <row r="114" spans="1:5" ht="15" customHeight="1" x14ac:dyDescent="0.25">
      <c r="A114" s="2">
        <v>44658</v>
      </c>
      <c r="B114" s="1" t="s">
        <v>313</v>
      </c>
      <c r="C114" s="5">
        <v>250</v>
      </c>
      <c r="D114" s="5">
        <v>0</v>
      </c>
      <c r="E114" s="5">
        <v>-956416.64</v>
      </c>
    </row>
    <row r="115" spans="1:5" ht="15" customHeight="1" x14ac:dyDescent="0.25">
      <c r="A115" s="2">
        <v>44658</v>
      </c>
      <c r="B115" s="1" t="s">
        <v>315</v>
      </c>
      <c r="C115" s="5">
        <v>52.5</v>
      </c>
      <c r="D115" s="5">
        <v>0</v>
      </c>
      <c r="E115" s="5">
        <v>-956469.14</v>
      </c>
    </row>
    <row r="116" spans="1:5" ht="15" customHeight="1" x14ac:dyDescent="0.25">
      <c r="A116" s="2">
        <v>44658</v>
      </c>
      <c r="B116" s="1" t="s">
        <v>8</v>
      </c>
      <c r="C116" s="5">
        <v>15307.38</v>
      </c>
      <c r="D116" s="5">
        <v>0</v>
      </c>
      <c r="E116" s="5">
        <v>-971776.52</v>
      </c>
    </row>
    <row r="117" spans="1:5" ht="15" customHeight="1" x14ac:dyDescent="0.25">
      <c r="A117" s="2">
        <v>44658</v>
      </c>
      <c r="B117" s="1" t="s">
        <v>318</v>
      </c>
      <c r="C117" s="5">
        <v>7570.51</v>
      </c>
      <c r="D117" s="5">
        <v>0</v>
      </c>
      <c r="E117" s="5">
        <v>-979347.03</v>
      </c>
    </row>
    <row r="118" spans="1:5" ht="15" customHeight="1" x14ac:dyDescent="0.25">
      <c r="A118" s="2">
        <v>44658</v>
      </c>
      <c r="B118" s="1" t="s">
        <v>318</v>
      </c>
      <c r="C118" s="5">
        <v>78967.02</v>
      </c>
      <c r="D118" s="5">
        <v>0</v>
      </c>
      <c r="E118" s="5">
        <v>-1058314.05</v>
      </c>
    </row>
    <row r="119" spans="1:5" ht="15" customHeight="1" x14ac:dyDescent="0.25">
      <c r="A119" s="2">
        <v>44658</v>
      </c>
      <c r="B119" s="1" t="s">
        <v>318</v>
      </c>
      <c r="C119" s="5">
        <v>136293.41</v>
      </c>
      <c r="D119" s="5">
        <v>0</v>
      </c>
      <c r="E119" s="5">
        <v>-1194607.46</v>
      </c>
    </row>
    <row r="120" spans="1:5" ht="15" customHeight="1" x14ac:dyDescent="0.25">
      <c r="A120" s="2">
        <v>44658</v>
      </c>
      <c r="B120" s="1" t="s">
        <v>318</v>
      </c>
      <c r="C120" s="5">
        <v>200000</v>
      </c>
      <c r="D120" s="5">
        <v>0</v>
      </c>
      <c r="E120" s="5">
        <v>-1394607.46</v>
      </c>
    </row>
    <row r="121" spans="1:5" ht="15" customHeight="1" x14ac:dyDescent="0.25">
      <c r="A121" s="2">
        <v>44658</v>
      </c>
      <c r="B121" s="1" t="s">
        <v>8</v>
      </c>
      <c r="C121" s="5">
        <v>2536.9899999999998</v>
      </c>
      <c r="D121" s="5">
        <v>0</v>
      </c>
      <c r="E121" s="5">
        <v>-1397144.45</v>
      </c>
    </row>
    <row r="122" spans="1:5" ht="15" customHeight="1" x14ac:dyDescent="0.25">
      <c r="A122" s="2">
        <v>44659</v>
      </c>
      <c r="B122" s="1" t="s">
        <v>318</v>
      </c>
      <c r="C122" s="5">
        <v>83814.350000000006</v>
      </c>
      <c r="D122" s="5">
        <v>0</v>
      </c>
      <c r="E122" s="5">
        <v>-1480958.8</v>
      </c>
    </row>
    <row r="123" spans="1:5" ht="15" customHeight="1" x14ac:dyDescent="0.25">
      <c r="A123" s="2">
        <v>44659</v>
      </c>
      <c r="B123" s="1" t="s">
        <v>318</v>
      </c>
      <c r="C123" s="5">
        <v>142000</v>
      </c>
      <c r="D123" s="5">
        <v>0</v>
      </c>
      <c r="E123" s="5">
        <v>-1622958.8</v>
      </c>
    </row>
    <row r="124" spans="1:5" ht="15" customHeight="1" x14ac:dyDescent="0.25">
      <c r="A124" s="2">
        <v>44659</v>
      </c>
      <c r="B124" s="1" t="s">
        <v>318</v>
      </c>
      <c r="C124" s="5">
        <v>255653.22</v>
      </c>
      <c r="D124" s="5">
        <v>0</v>
      </c>
      <c r="E124" s="5">
        <v>-1878612.02</v>
      </c>
    </row>
    <row r="125" spans="1:5" ht="15" customHeight="1" x14ac:dyDescent="0.25">
      <c r="A125" s="2">
        <v>44659</v>
      </c>
      <c r="B125" s="1" t="s">
        <v>318</v>
      </c>
      <c r="C125" s="5">
        <v>255663.4</v>
      </c>
      <c r="D125" s="5">
        <v>0</v>
      </c>
      <c r="E125" s="5">
        <v>-2134275.42</v>
      </c>
    </row>
    <row r="126" spans="1:5" ht="15" customHeight="1" x14ac:dyDescent="0.25">
      <c r="A126" s="2">
        <v>44659</v>
      </c>
      <c r="B126" s="1" t="s">
        <v>318</v>
      </c>
      <c r="C126" s="5">
        <v>300000</v>
      </c>
      <c r="D126" s="5">
        <v>0</v>
      </c>
      <c r="E126" s="5">
        <v>-2434275.42</v>
      </c>
    </row>
    <row r="127" spans="1:5" ht="15" customHeight="1" x14ac:dyDescent="0.25">
      <c r="A127" s="2">
        <v>44659</v>
      </c>
      <c r="B127" s="1" t="s">
        <v>318</v>
      </c>
      <c r="C127" s="5">
        <v>326378.68</v>
      </c>
      <c r="D127" s="5">
        <v>0</v>
      </c>
      <c r="E127" s="5">
        <v>-2760654.1</v>
      </c>
    </row>
    <row r="128" spans="1:5" ht="15" customHeight="1" x14ac:dyDescent="0.25">
      <c r="A128" s="2">
        <v>44659</v>
      </c>
      <c r="B128" s="1" t="s">
        <v>318</v>
      </c>
      <c r="C128" s="5">
        <v>650000</v>
      </c>
      <c r="D128" s="5">
        <v>0</v>
      </c>
      <c r="E128" s="5">
        <v>-3410654.1</v>
      </c>
    </row>
    <row r="129" spans="1:5" x14ac:dyDescent="0.25">
      <c r="A129" s="2">
        <v>44659</v>
      </c>
      <c r="B129" s="1" t="s">
        <v>325</v>
      </c>
      <c r="C129" s="5">
        <v>0</v>
      </c>
      <c r="D129" s="5">
        <v>2450000</v>
      </c>
      <c r="E129" s="5">
        <v>-960654.1</v>
      </c>
    </row>
    <row r="130" spans="1:5" ht="15" customHeight="1" x14ac:dyDescent="0.25">
      <c r="A130" s="2">
        <v>44659</v>
      </c>
      <c r="B130" s="1" t="s">
        <v>8</v>
      </c>
      <c r="C130" s="5">
        <v>12081.06</v>
      </c>
      <c r="D130" s="5">
        <v>0</v>
      </c>
      <c r="E130" s="5">
        <v>-972735.16</v>
      </c>
    </row>
    <row r="131" spans="1:5" ht="15" customHeight="1" x14ac:dyDescent="0.25">
      <c r="A131" s="2">
        <v>44659</v>
      </c>
      <c r="B131" s="1" t="s">
        <v>318</v>
      </c>
      <c r="C131" s="5">
        <v>255273.68</v>
      </c>
      <c r="D131" s="5">
        <v>0</v>
      </c>
      <c r="E131" s="5">
        <v>-1228008.8400000001</v>
      </c>
    </row>
    <row r="132" spans="1:5" ht="15" customHeight="1" x14ac:dyDescent="0.25">
      <c r="A132" s="2">
        <v>44659</v>
      </c>
      <c r="B132" s="1" t="s">
        <v>318</v>
      </c>
      <c r="C132" s="5">
        <v>270468.28000000003</v>
      </c>
      <c r="D132" s="5">
        <v>0</v>
      </c>
      <c r="E132" s="5">
        <v>-1498477.12</v>
      </c>
    </row>
    <row r="133" spans="1:5" ht="15" customHeight="1" x14ac:dyDescent="0.25">
      <c r="A133" s="2">
        <v>44659</v>
      </c>
      <c r="B133" s="1" t="s">
        <v>318</v>
      </c>
      <c r="C133" s="5">
        <v>1935083.67</v>
      </c>
      <c r="D133" s="5">
        <v>0</v>
      </c>
      <c r="E133" s="5">
        <v>-3433560.79</v>
      </c>
    </row>
    <row r="134" spans="1:5" ht="15" customHeight="1" x14ac:dyDescent="0.25">
      <c r="A134" s="2">
        <v>44659</v>
      </c>
      <c r="B134" s="1" t="s">
        <v>8</v>
      </c>
      <c r="C134" s="5">
        <v>14764.95</v>
      </c>
      <c r="D134" s="5">
        <v>0</v>
      </c>
      <c r="E134" s="5">
        <v>-3448325.74</v>
      </c>
    </row>
    <row r="135" spans="1:5" ht="15" customHeight="1" x14ac:dyDescent="0.25">
      <c r="A135" s="2">
        <v>44662</v>
      </c>
      <c r="B135" s="1" t="s">
        <v>318</v>
      </c>
      <c r="C135" s="5">
        <v>7989.15</v>
      </c>
      <c r="D135" s="5">
        <v>0</v>
      </c>
      <c r="E135" s="5">
        <v>-3456314.89</v>
      </c>
    </row>
    <row r="136" spans="1:5" ht="15" customHeight="1" x14ac:dyDescent="0.25">
      <c r="A136" s="2">
        <v>44662</v>
      </c>
      <c r="B136" s="1" t="s">
        <v>318</v>
      </c>
      <c r="C136" s="5">
        <v>31847.200000000001</v>
      </c>
      <c r="D136" s="5">
        <v>0</v>
      </c>
      <c r="E136" s="5">
        <v>-3488162.09</v>
      </c>
    </row>
    <row r="137" spans="1:5" ht="15" customHeight="1" x14ac:dyDescent="0.25">
      <c r="A137" s="2">
        <v>44662</v>
      </c>
      <c r="B137" s="1" t="s">
        <v>318</v>
      </c>
      <c r="C137" s="5">
        <v>39152.33</v>
      </c>
      <c r="D137" s="5">
        <v>0</v>
      </c>
      <c r="E137" s="5">
        <v>-3527314.42</v>
      </c>
    </row>
    <row r="138" spans="1:5" ht="15" customHeight="1" x14ac:dyDescent="0.25">
      <c r="A138" s="2">
        <v>44662</v>
      </c>
      <c r="B138" s="1" t="s">
        <v>318</v>
      </c>
      <c r="C138" s="5">
        <v>50000</v>
      </c>
      <c r="D138" s="5">
        <v>0</v>
      </c>
      <c r="E138" s="5">
        <v>-3577314.42</v>
      </c>
    </row>
    <row r="139" spans="1:5" ht="15" customHeight="1" x14ac:dyDescent="0.25">
      <c r="A139" s="2">
        <v>44662</v>
      </c>
      <c r="B139" s="1" t="s">
        <v>318</v>
      </c>
      <c r="C139" s="5">
        <v>57326.8</v>
      </c>
      <c r="D139" s="5">
        <v>0</v>
      </c>
      <c r="E139" s="5">
        <v>-3634641.22</v>
      </c>
    </row>
    <row r="140" spans="1:5" ht="15" customHeight="1" x14ac:dyDescent="0.25">
      <c r="A140" s="2">
        <v>44662</v>
      </c>
      <c r="B140" s="1" t="s">
        <v>318</v>
      </c>
      <c r="C140" s="5">
        <v>100000</v>
      </c>
      <c r="D140" s="5">
        <v>0</v>
      </c>
      <c r="E140" s="5">
        <v>-3734641.22</v>
      </c>
    </row>
    <row r="141" spans="1:5" ht="15" customHeight="1" x14ac:dyDescent="0.25">
      <c r="A141" s="2">
        <v>44662</v>
      </c>
      <c r="B141" s="1" t="s">
        <v>318</v>
      </c>
      <c r="C141" s="5">
        <v>164600</v>
      </c>
      <c r="D141" s="5">
        <v>0</v>
      </c>
      <c r="E141" s="5">
        <v>-3899241.22</v>
      </c>
    </row>
    <row r="142" spans="1:5" ht="15" customHeight="1" x14ac:dyDescent="0.25">
      <c r="A142" s="2">
        <v>44662</v>
      </c>
      <c r="B142" s="1" t="s">
        <v>318</v>
      </c>
      <c r="C142" s="5">
        <v>178291.56</v>
      </c>
      <c r="D142" s="5">
        <v>0</v>
      </c>
      <c r="E142" s="5">
        <v>-4077532.78</v>
      </c>
    </row>
    <row r="143" spans="1:5" ht="15" customHeight="1" x14ac:dyDescent="0.25">
      <c r="A143" s="2">
        <v>44662</v>
      </c>
      <c r="B143" s="1" t="s">
        <v>318</v>
      </c>
      <c r="C143" s="5">
        <v>280000</v>
      </c>
      <c r="D143" s="5">
        <v>0</v>
      </c>
      <c r="E143" s="5">
        <v>-4357532.78</v>
      </c>
    </row>
    <row r="144" spans="1:5" ht="15" customHeight="1" x14ac:dyDescent="0.25">
      <c r="A144" s="2">
        <v>44662</v>
      </c>
      <c r="B144" s="1" t="s">
        <v>318</v>
      </c>
      <c r="C144" s="5">
        <v>325000</v>
      </c>
      <c r="D144" s="5">
        <v>0</v>
      </c>
      <c r="E144" s="5">
        <v>-4682532.78</v>
      </c>
    </row>
    <row r="145" spans="1:12" ht="15" customHeight="1" x14ac:dyDescent="0.25">
      <c r="A145" s="2">
        <v>44662</v>
      </c>
      <c r="B145" s="1" t="s">
        <v>318</v>
      </c>
      <c r="C145" s="5">
        <v>382807.99</v>
      </c>
      <c r="D145" s="5">
        <v>0</v>
      </c>
      <c r="E145" s="5">
        <v>-5065340.7699999996</v>
      </c>
    </row>
    <row r="146" spans="1:12" ht="15" customHeight="1" x14ac:dyDescent="0.25">
      <c r="A146" s="2">
        <v>44662</v>
      </c>
      <c r="B146" s="1" t="s">
        <v>318</v>
      </c>
      <c r="C146" s="5">
        <v>500000</v>
      </c>
      <c r="D146" s="5">
        <v>0</v>
      </c>
      <c r="E146" s="5">
        <v>-5565340.7699999996</v>
      </c>
    </row>
    <row r="147" spans="1:12" ht="15" customHeight="1" x14ac:dyDescent="0.25">
      <c r="A147" s="2">
        <v>44662</v>
      </c>
      <c r="B147" s="1" t="s">
        <v>323</v>
      </c>
      <c r="C147" s="5">
        <v>0</v>
      </c>
      <c r="D147" s="5">
        <v>1920000</v>
      </c>
      <c r="E147" s="5">
        <v>-3645340.77</v>
      </c>
    </row>
    <row r="148" spans="1:12" ht="15" customHeight="1" x14ac:dyDescent="0.25">
      <c r="A148" s="2">
        <v>44662</v>
      </c>
      <c r="B148" s="1" t="s">
        <v>324</v>
      </c>
      <c r="C148" s="5">
        <v>0</v>
      </c>
      <c r="D148" s="5">
        <v>980000</v>
      </c>
      <c r="E148" s="5">
        <v>-2665340.77</v>
      </c>
    </row>
    <row r="149" spans="1:12" x14ac:dyDescent="0.25">
      <c r="A149" s="2">
        <v>44662</v>
      </c>
      <c r="B149" s="1" t="s">
        <v>328</v>
      </c>
      <c r="C149" s="9">
        <v>0</v>
      </c>
      <c r="D149" s="5">
        <v>830000</v>
      </c>
      <c r="E149" s="5">
        <v>-1835340.77</v>
      </c>
      <c r="F149" t="s">
        <v>336</v>
      </c>
    </row>
    <row r="150" spans="1:12" x14ac:dyDescent="0.25">
      <c r="A150" s="2">
        <v>44662</v>
      </c>
      <c r="B150" s="1" t="s">
        <v>328</v>
      </c>
      <c r="C150" s="9">
        <v>0</v>
      </c>
      <c r="D150" s="5">
        <v>900000</v>
      </c>
      <c r="E150" s="5">
        <v>-935340.77</v>
      </c>
      <c r="F150" t="s">
        <v>336</v>
      </c>
    </row>
    <row r="151" spans="1:12" ht="15" customHeight="1" x14ac:dyDescent="0.25">
      <c r="A151" s="2">
        <v>44662</v>
      </c>
      <c r="B151" s="1" t="s">
        <v>346</v>
      </c>
      <c r="C151" s="5">
        <v>0</v>
      </c>
      <c r="D151" s="5">
        <v>12681264.710000001</v>
      </c>
      <c r="E151" s="5">
        <v>11745923.939999999</v>
      </c>
      <c r="F151" s="25">
        <v>12701157.24</v>
      </c>
      <c r="G151" s="25">
        <v>16042.36</v>
      </c>
      <c r="H151" s="25">
        <v>3368.9</v>
      </c>
      <c r="I151" s="25">
        <v>481.27</v>
      </c>
      <c r="K151" s="11">
        <f>+F151-G151-H151-I151-J151</f>
        <v>12681264.710000001</v>
      </c>
      <c r="L151" s="11">
        <f>+D151-K151</f>
        <v>0</v>
      </c>
    </row>
    <row r="152" spans="1:12" x14ac:dyDescent="0.25">
      <c r="A152" s="2">
        <v>44662</v>
      </c>
      <c r="B152" s="1" t="s">
        <v>327</v>
      </c>
      <c r="C152" s="9">
        <v>2400000</v>
      </c>
      <c r="D152" s="5">
        <v>0</v>
      </c>
      <c r="E152" s="5">
        <v>9345923.9399999995</v>
      </c>
      <c r="F152" t="s">
        <v>336</v>
      </c>
    </row>
    <row r="153" spans="1:12" ht="15" customHeight="1" x14ac:dyDescent="0.25">
      <c r="A153" s="2">
        <v>44662</v>
      </c>
      <c r="B153" s="1" t="s">
        <v>313</v>
      </c>
      <c r="C153" s="5">
        <v>250</v>
      </c>
      <c r="D153" s="5">
        <v>0</v>
      </c>
      <c r="E153" s="5">
        <v>9345673.9399999995</v>
      </c>
    </row>
    <row r="154" spans="1:12" ht="15" customHeight="1" x14ac:dyDescent="0.25">
      <c r="A154" s="2">
        <v>44662</v>
      </c>
      <c r="B154" s="1" t="s">
        <v>315</v>
      </c>
      <c r="C154" s="5">
        <v>52.5</v>
      </c>
      <c r="D154" s="5">
        <v>0</v>
      </c>
      <c r="E154" s="5">
        <v>9345621.4399999995</v>
      </c>
    </row>
    <row r="155" spans="1:12" ht="15" customHeight="1" x14ac:dyDescent="0.25">
      <c r="A155" s="2">
        <v>44662</v>
      </c>
      <c r="B155" s="1" t="s">
        <v>323</v>
      </c>
      <c r="C155" s="5">
        <v>250000</v>
      </c>
      <c r="D155" s="5">
        <v>0</v>
      </c>
      <c r="E155" s="5">
        <v>9095621.4399999995</v>
      </c>
    </row>
    <row r="156" spans="1:12" ht="15" customHeight="1" x14ac:dyDescent="0.25">
      <c r="A156" s="2">
        <v>44662</v>
      </c>
      <c r="B156" s="1" t="s">
        <v>313</v>
      </c>
      <c r="C156" s="5">
        <v>250</v>
      </c>
      <c r="D156" s="5">
        <v>0</v>
      </c>
      <c r="E156" s="5">
        <v>9095371.4399999995</v>
      </c>
    </row>
    <row r="157" spans="1:12" ht="15" customHeight="1" x14ac:dyDescent="0.25">
      <c r="A157" s="2">
        <v>44662</v>
      </c>
      <c r="B157" s="1" t="s">
        <v>315</v>
      </c>
      <c r="C157" s="5">
        <v>52.5</v>
      </c>
      <c r="D157" s="5">
        <v>0</v>
      </c>
      <c r="E157" s="5">
        <v>9095318.9399999995</v>
      </c>
    </row>
    <row r="158" spans="1:12" ht="15" customHeight="1" x14ac:dyDescent="0.25">
      <c r="A158" s="2">
        <v>44662</v>
      </c>
      <c r="B158" s="1" t="s">
        <v>319</v>
      </c>
      <c r="C158" s="5">
        <v>0</v>
      </c>
      <c r="D158" s="5">
        <v>19360</v>
      </c>
      <c r="E158" s="5">
        <v>9114678.9399999995</v>
      </c>
    </row>
    <row r="159" spans="1:12" ht="15" customHeight="1" x14ac:dyDescent="0.25">
      <c r="A159" s="2">
        <v>44662</v>
      </c>
      <c r="B159" s="1" t="s">
        <v>320</v>
      </c>
      <c r="C159" s="5">
        <v>237.16</v>
      </c>
      <c r="D159" s="5">
        <v>0</v>
      </c>
      <c r="E159" s="5">
        <v>9114441.7799999993</v>
      </c>
    </row>
    <row r="160" spans="1:12" ht="15" customHeight="1" x14ac:dyDescent="0.25">
      <c r="A160" s="2">
        <v>44662</v>
      </c>
      <c r="B160" s="1" t="s">
        <v>23</v>
      </c>
      <c r="C160" s="5">
        <v>9.68</v>
      </c>
      <c r="D160" s="5">
        <v>0</v>
      </c>
      <c r="E160" s="5">
        <v>9114432.0999999996</v>
      </c>
    </row>
    <row r="161" spans="1:6" ht="15" customHeight="1" x14ac:dyDescent="0.25">
      <c r="A161" s="2">
        <v>44662</v>
      </c>
      <c r="B161" s="1" t="s">
        <v>8</v>
      </c>
      <c r="C161" s="5">
        <v>12707.2</v>
      </c>
      <c r="D161" s="5">
        <v>0</v>
      </c>
      <c r="E161" s="5">
        <v>9101724.9000000004</v>
      </c>
    </row>
    <row r="162" spans="1:6" ht="15" customHeight="1" x14ac:dyDescent="0.25">
      <c r="A162" s="2">
        <v>44662</v>
      </c>
      <c r="B162" s="1" t="s">
        <v>32</v>
      </c>
      <c r="C162" s="5">
        <v>116.16</v>
      </c>
      <c r="D162" s="5">
        <v>0</v>
      </c>
      <c r="E162" s="5">
        <v>9101608.7400000002</v>
      </c>
    </row>
    <row r="163" spans="1:6" ht="15" customHeight="1" x14ac:dyDescent="0.25">
      <c r="A163" s="2">
        <v>44662</v>
      </c>
      <c r="B163" s="1" t="s">
        <v>318</v>
      </c>
      <c r="C163" s="5">
        <v>39000</v>
      </c>
      <c r="D163" s="5">
        <v>0</v>
      </c>
      <c r="E163" s="5">
        <v>9062608.7400000002</v>
      </c>
    </row>
    <row r="164" spans="1:6" ht="15" customHeight="1" x14ac:dyDescent="0.25">
      <c r="A164" s="2">
        <v>44662</v>
      </c>
      <c r="B164" s="1" t="s">
        <v>8</v>
      </c>
      <c r="C164" s="5">
        <v>234</v>
      </c>
      <c r="D164" s="5">
        <v>0</v>
      </c>
      <c r="E164" s="5">
        <v>9062374.7400000002</v>
      </c>
    </row>
    <row r="165" spans="1:6" ht="15" customHeight="1" x14ac:dyDescent="0.25">
      <c r="A165" s="2">
        <v>44663</v>
      </c>
      <c r="B165" s="1" t="s">
        <v>318</v>
      </c>
      <c r="C165" s="5">
        <v>1818.6</v>
      </c>
      <c r="D165" s="5">
        <v>0</v>
      </c>
      <c r="E165" s="5">
        <v>9060556.1400000006</v>
      </c>
    </row>
    <row r="166" spans="1:6" ht="15" customHeight="1" x14ac:dyDescent="0.25">
      <c r="A166" s="2">
        <v>44663</v>
      </c>
      <c r="B166" s="1" t="s">
        <v>318</v>
      </c>
      <c r="C166" s="5">
        <v>31460</v>
      </c>
      <c r="D166" s="5">
        <v>0</v>
      </c>
      <c r="E166" s="5">
        <v>9029096.1400000006</v>
      </c>
    </row>
    <row r="167" spans="1:6" ht="15" customHeight="1" x14ac:dyDescent="0.25">
      <c r="A167" s="2">
        <v>44663</v>
      </c>
      <c r="B167" s="1" t="s">
        <v>318</v>
      </c>
      <c r="C167" s="5">
        <v>45000</v>
      </c>
      <c r="D167" s="5">
        <v>0</v>
      </c>
      <c r="E167" s="5">
        <v>8984096.1400000006</v>
      </c>
    </row>
    <row r="168" spans="1:6" ht="15" customHeight="1" x14ac:dyDescent="0.25">
      <c r="A168" s="2">
        <v>44663</v>
      </c>
      <c r="B168" s="1" t="s">
        <v>318</v>
      </c>
      <c r="C168" s="5">
        <v>175000</v>
      </c>
      <c r="D168" s="5">
        <v>0</v>
      </c>
      <c r="E168" s="5">
        <v>8809096.1400000006</v>
      </c>
    </row>
    <row r="169" spans="1:6" ht="15" customHeight="1" x14ac:dyDescent="0.25">
      <c r="A169" s="2">
        <v>44663</v>
      </c>
      <c r="B169" s="1" t="s">
        <v>318</v>
      </c>
      <c r="C169" s="5">
        <v>273000</v>
      </c>
      <c r="D169" s="5">
        <v>0</v>
      </c>
      <c r="E169" s="5">
        <v>8536096.1400000006</v>
      </c>
    </row>
    <row r="170" spans="1:6" ht="15" customHeight="1" x14ac:dyDescent="0.25">
      <c r="A170" s="2">
        <v>44663</v>
      </c>
      <c r="B170" s="1" t="s">
        <v>323</v>
      </c>
      <c r="C170" s="5">
        <v>1230000</v>
      </c>
      <c r="D170" s="5">
        <v>0</v>
      </c>
      <c r="E170" s="5">
        <v>7306096.1399999997</v>
      </c>
    </row>
    <row r="171" spans="1:6" ht="15" customHeight="1" x14ac:dyDescent="0.25">
      <c r="A171" s="2">
        <v>44663</v>
      </c>
      <c r="B171" s="1" t="s">
        <v>313</v>
      </c>
      <c r="C171" s="5">
        <v>250</v>
      </c>
      <c r="D171" s="5">
        <v>0</v>
      </c>
      <c r="E171" s="5">
        <v>7305846.1399999997</v>
      </c>
    </row>
    <row r="172" spans="1:6" ht="15" customHeight="1" x14ac:dyDescent="0.25">
      <c r="A172" s="2">
        <v>44663</v>
      </c>
      <c r="B172" s="1" t="s">
        <v>315</v>
      </c>
      <c r="C172" s="5">
        <v>52.5</v>
      </c>
      <c r="D172" s="5">
        <v>0</v>
      </c>
      <c r="E172" s="5">
        <v>7305793.6399999997</v>
      </c>
    </row>
    <row r="173" spans="1:6" x14ac:dyDescent="0.25">
      <c r="A173" s="2">
        <v>44663</v>
      </c>
      <c r="B173" s="1" t="s">
        <v>328</v>
      </c>
      <c r="C173" s="9">
        <v>600000</v>
      </c>
      <c r="D173" s="5">
        <v>0</v>
      </c>
      <c r="E173" s="5">
        <v>6705793.6399999997</v>
      </c>
      <c r="F173" t="s">
        <v>336</v>
      </c>
    </row>
    <row r="174" spans="1:6" ht="15" customHeight="1" x14ac:dyDescent="0.25">
      <c r="A174" s="2">
        <v>44663</v>
      </c>
      <c r="B174" s="1" t="s">
        <v>313</v>
      </c>
      <c r="C174" s="5">
        <v>250</v>
      </c>
      <c r="D174" s="5">
        <v>0</v>
      </c>
      <c r="E174" s="5">
        <v>6705543.6399999997</v>
      </c>
    </row>
    <row r="175" spans="1:6" ht="15" customHeight="1" x14ac:dyDescent="0.25">
      <c r="A175" s="2">
        <v>44663</v>
      </c>
      <c r="B175" s="1" t="s">
        <v>315</v>
      </c>
      <c r="C175" s="5">
        <v>52.5</v>
      </c>
      <c r="D175" s="5">
        <v>0</v>
      </c>
      <c r="E175" s="5">
        <v>6705491.1399999997</v>
      </c>
    </row>
    <row r="176" spans="1:6" ht="15" customHeight="1" x14ac:dyDescent="0.25">
      <c r="A176" s="2">
        <v>44663</v>
      </c>
      <c r="B176" s="1" t="s">
        <v>323</v>
      </c>
      <c r="C176" s="5">
        <v>3000000</v>
      </c>
      <c r="D176" s="5">
        <v>0</v>
      </c>
      <c r="E176" s="5">
        <v>3705491.14</v>
      </c>
    </row>
    <row r="177" spans="1:6" ht="15" customHeight="1" x14ac:dyDescent="0.25">
      <c r="A177" s="2">
        <v>44663</v>
      </c>
      <c r="B177" s="1" t="s">
        <v>313</v>
      </c>
      <c r="C177" s="5">
        <v>250</v>
      </c>
      <c r="D177" s="5">
        <v>0</v>
      </c>
      <c r="E177" s="5">
        <v>3705241.14</v>
      </c>
    </row>
    <row r="178" spans="1:6" ht="15" customHeight="1" x14ac:dyDescent="0.25">
      <c r="A178" s="2">
        <v>44663</v>
      </c>
      <c r="B178" s="1" t="s">
        <v>315</v>
      </c>
      <c r="C178" s="5">
        <v>52.5</v>
      </c>
      <c r="D178" s="5">
        <v>0</v>
      </c>
      <c r="E178" s="5">
        <v>3705188.64</v>
      </c>
    </row>
    <row r="179" spans="1:6" x14ac:dyDescent="0.25">
      <c r="A179" s="2">
        <v>44663</v>
      </c>
      <c r="B179" s="1" t="s">
        <v>326</v>
      </c>
      <c r="C179" s="9">
        <v>750000</v>
      </c>
      <c r="D179" s="5">
        <v>0</v>
      </c>
      <c r="E179" s="5">
        <v>2955188.64</v>
      </c>
      <c r="F179" t="s">
        <v>336</v>
      </c>
    </row>
    <row r="180" spans="1:6" ht="15" customHeight="1" x14ac:dyDescent="0.25">
      <c r="A180" s="2">
        <v>44663</v>
      </c>
      <c r="B180" s="1" t="s">
        <v>313</v>
      </c>
      <c r="C180" s="5">
        <v>250</v>
      </c>
      <c r="D180" s="5">
        <v>0</v>
      </c>
      <c r="E180" s="5">
        <v>2954938.64</v>
      </c>
    </row>
    <row r="181" spans="1:6" ht="15" customHeight="1" x14ac:dyDescent="0.25">
      <c r="A181" s="2">
        <v>44663</v>
      </c>
      <c r="B181" s="1" t="s">
        <v>315</v>
      </c>
      <c r="C181" s="5">
        <v>52.5</v>
      </c>
      <c r="D181" s="5">
        <v>0</v>
      </c>
      <c r="E181" s="5">
        <v>2954886.14</v>
      </c>
    </row>
    <row r="182" spans="1:6" x14ac:dyDescent="0.25">
      <c r="A182" s="2">
        <v>44663</v>
      </c>
      <c r="B182" s="1" t="s">
        <v>327</v>
      </c>
      <c r="C182" s="9">
        <v>3900000</v>
      </c>
      <c r="D182" s="5">
        <v>0</v>
      </c>
      <c r="E182" s="5">
        <v>-945113.86</v>
      </c>
      <c r="F182" t="s">
        <v>336</v>
      </c>
    </row>
    <row r="183" spans="1:6" ht="15" customHeight="1" x14ac:dyDescent="0.25">
      <c r="A183" s="2">
        <v>44663</v>
      </c>
      <c r="B183" s="1" t="s">
        <v>313</v>
      </c>
      <c r="C183" s="5">
        <v>250</v>
      </c>
      <c r="D183" s="5">
        <v>0</v>
      </c>
      <c r="E183" s="5">
        <v>-945363.86</v>
      </c>
    </row>
    <row r="184" spans="1:6" ht="15" customHeight="1" x14ac:dyDescent="0.25">
      <c r="A184" s="2">
        <v>44663</v>
      </c>
      <c r="B184" s="1" t="s">
        <v>315</v>
      </c>
      <c r="C184" s="5">
        <v>52.5</v>
      </c>
      <c r="D184" s="5">
        <v>0</v>
      </c>
      <c r="E184" s="5">
        <v>-945416.36</v>
      </c>
    </row>
    <row r="185" spans="1:6" ht="15" customHeight="1" x14ac:dyDescent="0.25">
      <c r="A185" s="2">
        <v>44663</v>
      </c>
      <c r="B185" s="1" t="s">
        <v>8</v>
      </c>
      <c r="C185" s="5">
        <v>3166.75</v>
      </c>
      <c r="D185" s="5">
        <v>0</v>
      </c>
      <c r="E185" s="5">
        <v>-948583.11</v>
      </c>
    </row>
    <row r="186" spans="1:6" ht="15" customHeight="1" x14ac:dyDescent="0.25">
      <c r="A186" s="2">
        <v>44663</v>
      </c>
      <c r="B186" s="1" t="s">
        <v>318</v>
      </c>
      <c r="C186" s="5">
        <v>3135000</v>
      </c>
      <c r="D186" s="5">
        <v>0</v>
      </c>
      <c r="E186" s="5">
        <v>-4083583.11</v>
      </c>
    </row>
    <row r="187" spans="1:6" ht="15" customHeight="1" x14ac:dyDescent="0.25">
      <c r="A187" s="2">
        <v>44663</v>
      </c>
      <c r="B187" s="1" t="s">
        <v>8</v>
      </c>
      <c r="C187" s="5">
        <v>18810</v>
      </c>
      <c r="D187" s="5">
        <v>0</v>
      </c>
      <c r="E187" s="5">
        <v>-4102393.11</v>
      </c>
    </row>
    <row r="188" spans="1:6" ht="15" customHeight="1" x14ac:dyDescent="0.25">
      <c r="A188" s="2">
        <v>44664</v>
      </c>
      <c r="B188" s="1" t="s">
        <v>318</v>
      </c>
      <c r="C188" s="5">
        <v>142249</v>
      </c>
      <c r="D188" s="5">
        <v>0</v>
      </c>
      <c r="E188" s="5">
        <v>-4244642.1100000003</v>
      </c>
    </row>
    <row r="189" spans="1:6" ht="15" customHeight="1" x14ac:dyDescent="0.25">
      <c r="A189" s="2">
        <v>44664</v>
      </c>
      <c r="B189" s="1" t="s">
        <v>318</v>
      </c>
      <c r="C189" s="5">
        <v>146799.85</v>
      </c>
      <c r="D189" s="5">
        <v>0</v>
      </c>
      <c r="E189" s="5">
        <v>-4391441.96</v>
      </c>
    </row>
    <row r="190" spans="1:6" ht="15" customHeight="1" x14ac:dyDescent="0.25">
      <c r="A190" s="2">
        <v>44664</v>
      </c>
      <c r="B190" s="1" t="s">
        <v>318</v>
      </c>
      <c r="C190" s="5">
        <v>213702</v>
      </c>
      <c r="D190" s="5">
        <v>0</v>
      </c>
      <c r="E190" s="5">
        <v>-4605143.96</v>
      </c>
    </row>
    <row r="191" spans="1:6" ht="15" customHeight="1" x14ac:dyDescent="0.25">
      <c r="A191" s="2">
        <v>44664</v>
      </c>
      <c r="B191" s="1" t="s">
        <v>318</v>
      </c>
      <c r="C191" s="5">
        <v>239143.4</v>
      </c>
      <c r="D191" s="5">
        <v>0</v>
      </c>
      <c r="E191" s="5">
        <v>-4844287.3600000003</v>
      </c>
    </row>
    <row r="192" spans="1:6" ht="15" customHeight="1" x14ac:dyDescent="0.25">
      <c r="A192" s="2">
        <v>44664</v>
      </c>
      <c r="B192" s="1" t="s">
        <v>318</v>
      </c>
      <c r="C192" s="5">
        <v>270000</v>
      </c>
      <c r="D192" s="5">
        <v>0</v>
      </c>
      <c r="E192" s="5">
        <v>-5114287.3600000003</v>
      </c>
    </row>
    <row r="193" spans="1:5" ht="15" customHeight="1" x14ac:dyDescent="0.25">
      <c r="A193" s="2">
        <v>44664</v>
      </c>
      <c r="B193" s="1" t="s">
        <v>318</v>
      </c>
      <c r="C193" s="5">
        <v>319490.59999999998</v>
      </c>
      <c r="D193" s="5">
        <v>0</v>
      </c>
      <c r="E193" s="5">
        <v>-5433777.96</v>
      </c>
    </row>
    <row r="194" spans="1:5" ht="15" customHeight="1" x14ac:dyDescent="0.25">
      <c r="A194" s="2">
        <v>44664</v>
      </c>
      <c r="B194" s="1" t="s">
        <v>318</v>
      </c>
      <c r="C194" s="5">
        <v>617540</v>
      </c>
      <c r="D194" s="5">
        <v>0</v>
      </c>
      <c r="E194" s="5">
        <v>-6051317.96</v>
      </c>
    </row>
    <row r="195" spans="1:5" ht="15" customHeight="1" x14ac:dyDescent="0.25">
      <c r="A195" s="2">
        <v>44664</v>
      </c>
      <c r="B195" s="1" t="s">
        <v>318</v>
      </c>
      <c r="C195" s="5">
        <v>617540</v>
      </c>
      <c r="D195" s="5">
        <v>0</v>
      </c>
      <c r="E195" s="5">
        <v>-6668857.96</v>
      </c>
    </row>
    <row r="196" spans="1:5" x14ac:dyDescent="0.25">
      <c r="A196" s="2">
        <v>44664</v>
      </c>
      <c r="B196" s="1" t="s">
        <v>325</v>
      </c>
      <c r="C196" s="5">
        <v>0</v>
      </c>
      <c r="D196" s="5">
        <v>5800000</v>
      </c>
      <c r="E196" s="5">
        <v>-868857.96</v>
      </c>
    </row>
    <row r="197" spans="1:5" ht="15" customHeight="1" x14ac:dyDescent="0.25">
      <c r="A197" s="2">
        <v>44664</v>
      </c>
      <c r="B197" s="1" t="s">
        <v>8</v>
      </c>
      <c r="C197" s="5">
        <v>15398.79</v>
      </c>
      <c r="D197" s="5">
        <v>0</v>
      </c>
      <c r="E197" s="5">
        <v>-884256.75</v>
      </c>
    </row>
    <row r="198" spans="1:5" ht="15" customHeight="1" x14ac:dyDescent="0.25">
      <c r="A198" s="2">
        <v>44664</v>
      </c>
      <c r="B198" s="1" t="s">
        <v>318</v>
      </c>
      <c r="C198" s="5">
        <v>273718.75</v>
      </c>
      <c r="D198" s="5">
        <v>0</v>
      </c>
      <c r="E198" s="5">
        <v>-1157975.5</v>
      </c>
    </row>
    <row r="199" spans="1:5" ht="15" customHeight="1" x14ac:dyDescent="0.25">
      <c r="A199" s="2">
        <v>44664</v>
      </c>
      <c r="B199" s="1" t="s">
        <v>318</v>
      </c>
      <c r="C199" s="5">
        <v>1935083.67</v>
      </c>
      <c r="D199" s="5">
        <v>0</v>
      </c>
      <c r="E199" s="5">
        <v>-3093059.17</v>
      </c>
    </row>
    <row r="200" spans="1:5" ht="15" customHeight="1" x14ac:dyDescent="0.25">
      <c r="A200" s="2">
        <v>44664</v>
      </c>
      <c r="B200" s="1" t="s">
        <v>318</v>
      </c>
      <c r="C200" s="5">
        <v>3135283.83</v>
      </c>
      <c r="D200" s="5">
        <v>0</v>
      </c>
      <c r="E200" s="5">
        <v>-6228343</v>
      </c>
    </row>
    <row r="201" spans="1:5" ht="15" customHeight="1" x14ac:dyDescent="0.25">
      <c r="A201" s="2">
        <v>44664</v>
      </c>
      <c r="B201" s="1" t="s">
        <v>8</v>
      </c>
      <c r="C201" s="5">
        <v>32064.52</v>
      </c>
      <c r="D201" s="5">
        <v>0</v>
      </c>
      <c r="E201" s="5">
        <v>-6260407.5199999996</v>
      </c>
    </row>
    <row r="202" spans="1:5" ht="15" customHeight="1" x14ac:dyDescent="0.25">
      <c r="A202" s="2">
        <v>44669</v>
      </c>
      <c r="B202" s="1" t="s">
        <v>318</v>
      </c>
      <c r="C202" s="5">
        <v>10621.38</v>
      </c>
      <c r="D202" s="5">
        <v>0</v>
      </c>
      <c r="E202" s="5">
        <v>-6271028.9000000004</v>
      </c>
    </row>
    <row r="203" spans="1:5" ht="15" customHeight="1" x14ac:dyDescent="0.25">
      <c r="A203" s="2">
        <v>44669</v>
      </c>
      <c r="B203" s="1" t="s">
        <v>318</v>
      </c>
      <c r="C203" s="5">
        <v>168692.51</v>
      </c>
      <c r="D203" s="5">
        <v>0</v>
      </c>
      <c r="E203" s="5">
        <v>-6439721.4100000001</v>
      </c>
    </row>
    <row r="204" spans="1:5" ht="15" customHeight="1" x14ac:dyDescent="0.25">
      <c r="A204" s="2">
        <v>44669</v>
      </c>
      <c r="B204" s="1" t="s">
        <v>318</v>
      </c>
      <c r="C204" s="5">
        <v>280000</v>
      </c>
      <c r="D204" s="5">
        <v>0</v>
      </c>
      <c r="E204" s="5">
        <v>-6719721.4100000001</v>
      </c>
    </row>
    <row r="205" spans="1:5" ht="15" customHeight="1" x14ac:dyDescent="0.25">
      <c r="A205" s="2">
        <v>44669</v>
      </c>
      <c r="B205" s="1" t="s">
        <v>318</v>
      </c>
      <c r="C205" s="5">
        <v>315000</v>
      </c>
      <c r="D205" s="5">
        <v>0</v>
      </c>
      <c r="E205" s="5">
        <v>-7034721.4100000001</v>
      </c>
    </row>
    <row r="206" spans="1:5" ht="15" customHeight="1" x14ac:dyDescent="0.25">
      <c r="A206" s="2">
        <v>44669</v>
      </c>
      <c r="B206" s="1" t="s">
        <v>318</v>
      </c>
      <c r="C206" s="5">
        <v>315000</v>
      </c>
      <c r="D206" s="5">
        <v>0</v>
      </c>
      <c r="E206" s="5">
        <v>-7349721.4100000001</v>
      </c>
    </row>
    <row r="207" spans="1:5" ht="15" customHeight="1" x14ac:dyDescent="0.25">
      <c r="A207" s="2">
        <v>44669</v>
      </c>
      <c r="B207" s="1" t="s">
        <v>318</v>
      </c>
      <c r="C207" s="5">
        <v>340000</v>
      </c>
      <c r="D207" s="5">
        <v>0</v>
      </c>
      <c r="E207" s="5">
        <v>-7689721.4100000001</v>
      </c>
    </row>
    <row r="208" spans="1:5" ht="15" customHeight="1" x14ac:dyDescent="0.25">
      <c r="A208" s="2">
        <v>44669</v>
      </c>
      <c r="B208" s="1" t="s">
        <v>318</v>
      </c>
      <c r="C208" s="5">
        <v>617540</v>
      </c>
      <c r="D208" s="5">
        <v>0</v>
      </c>
      <c r="E208" s="5">
        <v>-8307261.4100000001</v>
      </c>
    </row>
    <row r="209" spans="1:6" ht="15" customHeight="1" x14ac:dyDescent="0.25">
      <c r="A209" s="2">
        <v>44669</v>
      </c>
      <c r="B209" s="1" t="s">
        <v>318</v>
      </c>
      <c r="C209" s="5">
        <v>650000</v>
      </c>
      <c r="D209" s="5">
        <v>0</v>
      </c>
      <c r="E209" s="5">
        <v>-8957261.4100000001</v>
      </c>
    </row>
    <row r="210" spans="1:6" ht="15" customHeight="1" x14ac:dyDescent="0.25">
      <c r="A210" s="2">
        <v>44669</v>
      </c>
      <c r="B210" s="1" t="s">
        <v>318</v>
      </c>
      <c r="C210" s="5">
        <v>650000</v>
      </c>
      <c r="D210" s="5">
        <v>0</v>
      </c>
      <c r="E210" s="5">
        <v>-9607261.4100000001</v>
      </c>
    </row>
    <row r="211" spans="1:6" x14ac:dyDescent="0.25">
      <c r="A211" s="2">
        <v>44669</v>
      </c>
      <c r="B211" s="1" t="s">
        <v>325</v>
      </c>
      <c r="C211" s="5">
        <v>0</v>
      </c>
      <c r="D211" s="5">
        <v>8700000</v>
      </c>
      <c r="E211" s="5">
        <v>-907261.41</v>
      </c>
    </row>
    <row r="212" spans="1:6" x14ac:dyDescent="0.25">
      <c r="A212" s="2">
        <v>44669</v>
      </c>
      <c r="B212" s="1" t="s">
        <v>327</v>
      </c>
      <c r="C212" s="9">
        <v>120000</v>
      </c>
      <c r="D212" s="5">
        <v>0</v>
      </c>
      <c r="E212" s="5">
        <v>-1027261.41</v>
      </c>
      <c r="F212" t="s">
        <v>336</v>
      </c>
    </row>
    <row r="213" spans="1:6" ht="15" customHeight="1" x14ac:dyDescent="0.25">
      <c r="A213" s="2">
        <v>44669</v>
      </c>
      <c r="B213" s="1" t="s">
        <v>323</v>
      </c>
      <c r="C213" s="5">
        <v>0</v>
      </c>
      <c r="D213" s="5">
        <v>150000</v>
      </c>
      <c r="E213" s="5">
        <v>-877261.41</v>
      </c>
    </row>
    <row r="214" spans="1:6" ht="15" customHeight="1" x14ac:dyDescent="0.25">
      <c r="A214" s="2">
        <v>44669</v>
      </c>
      <c r="B214" s="1" t="s">
        <v>323</v>
      </c>
      <c r="C214" s="5">
        <v>150000</v>
      </c>
      <c r="D214" s="5">
        <v>0</v>
      </c>
      <c r="E214" s="5">
        <v>-1027261.41</v>
      </c>
    </row>
    <row r="215" spans="1:6" ht="15" customHeight="1" x14ac:dyDescent="0.25">
      <c r="A215" s="2">
        <v>44669</v>
      </c>
      <c r="B215" s="1" t="s">
        <v>313</v>
      </c>
      <c r="C215" s="5">
        <v>170</v>
      </c>
      <c r="D215" s="5">
        <v>0</v>
      </c>
      <c r="E215" s="5">
        <v>-1027431.41</v>
      </c>
    </row>
    <row r="216" spans="1:6" ht="15" customHeight="1" x14ac:dyDescent="0.25">
      <c r="A216" s="2">
        <v>44669</v>
      </c>
      <c r="B216" s="1" t="s">
        <v>315</v>
      </c>
      <c r="C216" s="5">
        <v>35.700000000000003</v>
      </c>
      <c r="D216" s="5">
        <v>0</v>
      </c>
      <c r="E216" s="5">
        <v>-1027467.11</v>
      </c>
    </row>
    <row r="217" spans="1:6" ht="15" customHeight="1" x14ac:dyDescent="0.25">
      <c r="A217" s="2">
        <v>44669</v>
      </c>
      <c r="B217" s="1" t="s">
        <v>8</v>
      </c>
      <c r="C217" s="5">
        <v>20082.36</v>
      </c>
      <c r="D217" s="5">
        <v>0</v>
      </c>
      <c r="E217" s="5">
        <v>-1047549.47</v>
      </c>
    </row>
    <row r="218" spans="1:6" ht="15" customHeight="1" x14ac:dyDescent="0.25">
      <c r="A218" s="2">
        <v>44669</v>
      </c>
      <c r="B218" s="1" t="s">
        <v>318</v>
      </c>
      <c r="C218" s="5">
        <v>64614</v>
      </c>
      <c r="D218" s="5">
        <v>0</v>
      </c>
      <c r="E218" s="5">
        <v>-1112163.47</v>
      </c>
    </row>
    <row r="219" spans="1:6" ht="15" customHeight="1" x14ac:dyDescent="0.25">
      <c r="A219" s="2">
        <v>44669</v>
      </c>
      <c r="B219" s="1" t="s">
        <v>318</v>
      </c>
      <c r="C219" s="5">
        <v>108974.49</v>
      </c>
      <c r="D219" s="5">
        <v>0</v>
      </c>
      <c r="E219" s="5">
        <v>-1221137.96</v>
      </c>
    </row>
    <row r="220" spans="1:6" ht="15" customHeight="1" x14ac:dyDescent="0.25">
      <c r="A220" s="2">
        <v>44669</v>
      </c>
      <c r="B220" s="1" t="s">
        <v>318</v>
      </c>
      <c r="C220" s="5">
        <v>166189.01999999999</v>
      </c>
      <c r="D220" s="5">
        <v>0</v>
      </c>
      <c r="E220" s="5">
        <v>-1387326.98</v>
      </c>
    </row>
    <row r="221" spans="1:6" ht="15" customHeight="1" x14ac:dyDescent="0.25">
      <c r="A221" s="2">
        <v>44669</v>
      </c>
      <c r="B221" s="1" t="s">
        <v>318</v>
      </c>
      <c r="C221" s="5">
        <v>262822.37</v>
      </c>
      <c r="D221" s="5">
        <v>0</v>
      </c>
      <c r="E221" s="5">
        <v>-1650149.35</v>
      </c>
    </row>
    <row r="222" spans="1:6" ht="15" customHeight="1" x14ac:dyDescent="0.25">
      <c r="A222" s="2">
        <v>44669</v>
      </c>
      <c r="B222" s="1" t="s">
        <v>318</v>
      </c>
      <c r="C222" s="5">
        <v>272663.40000000002</v>
      </c>
      <c r="D222" s="5">
        <v>0</v>
      </c>
      <c r="E222" s="5">
        <v>-1922812.75</v>
      </c>
    </row>
    <row r="223" spans="1:6" ht="15" customHeight="1" x14ac:dyDescent="0.25">
      <c r="A223" s="2">
        <v>44669</v>
      </c>
      <c r="B223" s="1" t="s">
        <v>8</v>
      </c>
      <c r="C223" s="5">
        <v>5251.58</v>
      </c>
      <c r="D223" s="5">
        <v>0</v>
      </c>
      <c r="E223" s="5">
        <v>-1928064.33</v>
      </c>
    </row>
    <row r="224" spans="1:6" ht="15" customHeight="1" x14ac:dyDescent="0.25">
      <c r="A224" s="2">
        <v>44670</v>
      </c>
      <c r="B224" s="1" t="s">
        <v>318</v>
      </c>
      <c r="C224" s="5">
        <v>30235.48</v>
      </c>
      <c r="D224" s="5">
        <v>0</v>
      </c>
      <c r="E224" s="5">
        <v>-1958299.81</v>
      </c>
    </row>
    <row r="225" spans="1:5" ht="15" customHeight="1" x14ac:dyDescent="0.25">
      <c r="A225" s="2">
        <v>44670</v>
      </c>
      <c r="B225" s="1" t="s">
        <v>318</v>
      </c>
      <c r="C225" s="5">
        <v>41927</v>
      </c>
      <c r="D225" s="5">
        <v>0</v>
      </c>
      <c r="E225" s="5">
        <v>-2000226.81</v>
      </c>
    </row>
    <row r="226" spans="1:5" ht="15" customHeight="1" x14ac:dyDescent="0.25">
      <c r="A226" s="2">
        <v>44670</v>
      </c>
      <c r="B226" s="1" t="s">
        <v>318</v>
      </c>
      <c r="C226" s="5">
        <v>73192.899999999994</v>
      </c>
      <c r="D226" s="5">
        <v>0</v>
      </c>
      <c r="E226" s="5">
        <v>-2073419.71</v>
      </c>
    </row>
    <row r="227" spans="1:5" ht="15" customHeight="1" x14ac:dyDescent="0.25">
      <c r="A227" s="2">
        <v>44670</v>
      </c>
      <c r="B227" s="1" t="s">
        <v>318</v>
      </c>
      <c r="C227" s="5">
        <v>76091.899999999994</v>
      </c>
      <c r="D227" s="5">
        <v>0</v>
      </c>
      <c r="E227" s="5">
        <v>-2149511.61</v>
      </c>
    </row>
    <row r="228" spans="1:5" ht="15" customHeight="1" x14ac:dyDescent="0.25">
      <c r="A228" s="2">
        <v>44670</v>
      </c>
      <c r="B228" s="1" t="s">
        <v>318</v>
      </c>
      <c r="C228" s="5">
        <v>107586.83</v>
      </c>
      <c r="D228" s="5">
        <v>0</v>
      </c>
      <c r="E228" s="5">
        <v>-2257098.44</v>
      </c>
    </row>
    <row r="229" spans="1:5" ht="15" customHeight="1" x14ac:dyDescent="0.25">
      <c r="A229" s="2">
        <v>44670</v>
      </c>
      <c r="B229" s="1" t="s">
        <v>318</v>
      </c>
      <c r="C229" s="5">
        <v>135671.25</v>
      </c>
      <c r="D229" s="5">
        <v>0</v>
      </c>
      <c r="E229" s="5">
        <v>-2392769.69</v>
      </c>
    </row>
    <row r="230" spans="1:5" ht="15" customHeight="1" x14ac:dyDescent="0.25">
      <c r="A230" s="2">
        <v>44670</v>
      </c>
      <c r="B230" s="1" t="s">
        <v>318</v>
      </c>
      <c r="C230" s="5">
        <v>142762</v>
      </c>
      <c r="D230" s="5">
        <v>0</v>
      </c>
      <c r="E230" s="5">
        <v>-2535531.69</v>
      </c>
    </row>
    <row r="231" spans="1:5" ht="15" customHeight="1" x14ac:dyDescent="0.25">
      <c r="A231" s="2">
        <v>44670</v>
      </c>
      <c r="B231" s="1" t="s">
        <v>318</v>
      </c>
      <c r="C231" s="5">
        <v>150000</v>
      </c>
      <c r="D231" s="5">
        <v>0</v>
      </c>
      <c r="E231" s="5">
        <v>-2685531.69</v>
      </c>
    </row>
    <row r="232" spans="1:5" ht="15" customHeight="1" x14ac:dyDescent="0.25">
      <c r="A232" s="2">
        <v>44670</v>
      </c>
      <c r="B232" s="1" t="s">
        <v>318</v>
      </c>
      <c r="C232" s="5">
        <v>150000</v>
      </c>
      <c r="D232" s="5">
        <v>0</v>
      </c>
      <c r="E232" s="5">
        <v>-2835531.69</v>
      </c>
    </row>
    <row r="233" spans="1:5" ht="15" customHeight="1" x14ac:dyDescent="0.25">
      <c r="A233" s="2">
        <v>44670</v>
      </c>
      <c r="B233" s="1" t="s">
        <v>318</v>
      </c>
      <c r="C233" s="5">
        <v>160000</v>
      </c>
      <c r="D233" s="5">
        <v>0</v>
      </c>
      <c r="E233" s="5">
        <v>-2995531.69</v>
      </c>
    </row>
    <row r="234" spans="1:5" ht="15" customHeight="1" x14ac:dyDescent="0.25">
      <c r="A234" s="2">
        <v>44670</v>
      </c>
      <c r="B234" s="1" t="s">
        <v>318</v>
      </c>
      <c r="C234" s="5">
        <v>200000</v>
      </c>
      <c r="D234" s="5">
        <v>0</v>
      </c>
      <c r="E234" s="5">
        <v>-3195531.69</v>
      </c>
    </row>
    <row r="235" spans="1:5" ht="15" customHeight="1" x14ac:dyDescent="0.25">
      <c r="A235" s="2">
        <v>44670</v>
      </c>
      <c r="B235" s="1" t="s">
        <v>318</v>
      </c>
      <c r="C235" s="5">
        <v>250000</v>
      </c>
      <c r="D235" s="5">
        <v>0</v>
      </c>
      <c r="E235" s="5">
        <v>-3445531.69</v>
      </c>
    </row>
    <row r="236" spans="1:5" ht="15" customHeight="1" x14ac:dyDescent="0.25">
      <c r="A236" s="2">
        <v>44670</v>
      </c>
      <c r="B236" s="1" t="s">
        <v>318</v>
      </c>
      <c r="C236" s="5">
        <v>273718.75</v>
      </c>
      <c r="D236" s="5">
        <v>0</v>
      </c>
      <c r="E236" s="5">
        <v>-3719250.44</v>
      </c>
    </row>
    <row r="237" spans="1:5" ht="15" customHeight="1" x14ac:dyDescent="0.25">
      <c r="A237" s="2">
        <v>44670</v>
      </c>
      <c r="B237" s="1" t="s">
        <v>318</v>
      </c>
      <c r="C237" s="5">
        <v>273718.75</v>
      </c>
      <c r="D237" s="5">
        <v>0</v>
      </c>
      <c r="E237" s="5">
        <v>-3992969.19</v>
      </c>
    </row>
    <row r="238" spans="1:5" ht="15" customHeight="1" x14ac:dyDescent="0.25">
      <c r="A238" s="2">
        <v>44670</v>
      </c>
      <c r="B238" s="1" t="s">
        <v>318</v>
      </c>
      <c r="C238" s="5">
        <v>292059.40000000002</v>
      </c>
      <c r="D238" s="5">
        <v>0</v>
      </c>
      <c r="E238" s="5">
        <v>-4285028.59</v>
      </c>
    </row>
    <row r="239" spans="1:5" ht="15" customHeight="1" x14ac:dyDescent="0.25">
      <c r="A239" s="2">
        <v>44670</v>
      </c>
      <c r="B239" s="1" t="s">
        <v>318</v>
      </c>
      <c r="C239" s="5">
        <v>500000</v>
      </c>
      <c r="D239" s="5">
        <v>0</v>
      </c>
      <c r="E239" s="5">
        <v>-4785028.59</v>
      </c>
    </row>
    <row r="240" spans="1:5" ht="15" customHeight="1" x14ac:dyDescent="0.25">
      <c r="A240" s="2">
        <v>44670</v>
      </c>
      <c r="B240" s="1" t="s">
        <v>318</v>
      </c>
      <c r="C240" s="5">
        <v>617540</v>
      </c>
      <c r="D240" s="5">
        <v>0</v>
      </c>
      <c r="E240" s="5">
        <v>-5402568.5899999999</v>
      </c>
    </row>
    <row r="241" spans="1:12" ht="15" customHeight="1" x14ac:dyDescent="0.25">
      <c r="A241" s="2">
        <v>44670</v>
      </c>
      <c r="B241" s="1" t="s">
        <v>318</v>
      </c>
      <c r="C241" s="5">
        <v>651184.4</v>
      </c>
      <c r="D241" s="5">
        <v>0</v>
      </c>
      <c r="E241" s="5">
        <v>-6053752.9900000002</v>
      </c>
    </row>
    <row r="242" spans="1:12" ht="15" customHeight="1" x14ac:dyDescent="0.25">
      <c r="A242" s="2">
        <v>44670</v>
      </c>
      <c r="B242" s="1" t="s">
        <v>345</v>
      </c>
      <c r="C242" s="5">
        <v>0</v>
      </c>
      <c r="D242" s="5">
        <v>6035151.8799999999</v>
      </c>
      <c r="E242" s="5">
        <v>-18601.11</v>
      </c>
      <c r="F242" s="25">
        <v>6049242</v>
      </c>
      <c r="G242" s="25">
        <v>11363</v>
      </c>
      <c r="H242" s="25">
        <v>2386.23</v>
      </c>
      <c r="I242" s="25">
        <v>340.89</v>
      </c>
      <c r="K242" s="11">
        <f>+F242-G242-H242-I242-J242</f>
        <v>6035151.8799999999</v>
      </c>
      <c r="L242" s="11">
        <f>+D242-K242</f>
        <v>0</v>
      </c>
    </row>
    <row r="243" spans="1:12" ht="15" customHeight="1" x14ac:dyDescent="0.25">
      <c r="A243" s="2">
        <v>44670</v>
      </c>
      <c r="B243" s="6" t="s">
        <v>348</v>
      </c>
      <c r="C243" s="7">
        <v>0</v>
      </c>
      <c r="D243" s="7">
        <v>5153656.5</v>
      </c>
      <c r="E243" s="5">
        <v>5135055.3899999997</v>
      </c>
      <c r="F243" s="11">
        <f>+D243-C245-C246-C247</f>
        <v>5139706.5</v>
      </c>
    </row>
    <row r="244" spans="1:12" ht="15" customHeight="1" x14ac:dyDescent="0.25">
      <c r="A244" s="2">
        <v>44670</v>
      </c>
      <c r="B244" s="1" t="s">
        <v>320</v>
      </c>
      <c r="C244" s="5">
        <v>63132.29</v>
      </c>
      <c r="D244" s="5">
        <v>0</v>
      </c>
      <c r="E244" s="5">
        <v>5071923.0999999996</v>
      </c>
    </row>
    <row r="245" spans="1:12" ht="15" customHeight="1" x14ac:dyDescent="0.25">
      <c r="A245" s="2">
        <v>44670</v>
      </c>
      <c r="B245" s="6" t="s">
        <v>352</v>
      </c>
      <c r="C245" s="7">
        <v>11250</v>
      </c>
      <c r="D245" s="5">
        <v>0</v>
      </c>
      <c r="E245" s="5">
        <v>5060673.0999999996</v>
      </c>
    </row>
    <row r="246" spans="1:12" ht="15" customHeight="1" x14ac:dyDescent="0.25">
      <c r="A246" s="2">
        <v>44670</v>
      </c>
      <c r="B246" s="6" t="s">
        <v>353</v>
      </c>
      <c r="C246" s="7">
        <v>2362.5</v>
      </c>
      <c r="D246" s="5">
        <v>0</v>
      </c>
      <c r="E246" s="5">
        <v>5058310.5999999996</v>
      </c>
    </row>
    <row r="247" spans="1:12" ht="15" customHeight="1" x14ac:dyDescent="0.25">
      <c r="A247" s="2">
        <v>44670</v>
      </c>
      <c r="B247" s="6" t="s">
        <v>354</v>
      </c>
      <c r="C247" s="7">
        <v>337.5</v>
      </c>
      <c r="D247" s="5">
        <v>0</v>
      </c>
      <c r="E247" s="5">
        <v>5057973.0999999996</v>
      </c>
    </row>
    <row r="248" spans="1:12" x14ac:dyDescent="0.25">
      <c r="A248" s="2">
        <v>44670</v>
      </c>
      <c r="B248" s="1" t="s">
        <v>325</v>
      </c>
      <c r="C248" s="5">
        <v>3000000</v>
      </c>
      <c r="D248" s="5">
        <v>0</v>
      </c>
      <c r="E248" s="5">
        <v>2057973.1</v>
      </c>
    </row>
    <row r="249" spans="1:12" ht="15" customHeight="1" x14ac:dyDescent="0.25">
      <c r="A249" s="2">
        <v>44670</v>
      </c>
      <c r="B249" s="1" t="s">
        <v>313</v>
      </c>
      <c r="C249" s="5">
        <v>250</v>
      </c>
      <c r="D249" s="5">
        <v>0</v>
      </c>
      <c r="E249" s="5">
        <v>2057723.1</v>
      </c>
    </row>
    <row r="250" spans="1:12" ht="15" customHeight="1" x14ac:dyDescent="0.25">
      <c r="A250" s="2">
        <v>44670</v>
      </c>
      <c r="B250" s="1" t="s">
        <v>315</v>
      </c>
      <c r="C250" s="5">
        <v>52.5</v>
      </c>
      <c r="D250" s="5">
        <v>0</v>
      </c>
      <c r="E250" s="5">
        <v>2057670.6</v>
      </c>
    </row>
    <row r="251" spans="1:12" ht="15" customHeight="1" x14ac:dyDescent="0.25">
      <c r="A251" s="2">
        <v>44670</v>
      </c>
      <c r="B251" s="1" t="s">
        <v>330</v>
      </c>
      <c r="C251" s="5">
        <v>1564061.53</v>
      </c>
      <c r="D251" s="5">
        <v>0</v>
      </c>
      <c r="E251" s="5">
        <v>493609.07</v>
      </c>
    </row>
    <row r="252" spans="1:12" ht="15" customHeight="1" x14ac:dyDescent="0.25">
      <c r="A252" s="2">
        <v>44670</v>
      </c>
      <c r="B252" s="1" t="s">
        <v>8</v>
      </c>
      <c r="C252" s="5">
        <v>25218.44</v>
      </c>
      <c r="D252" s="5">
        <v>0</v>
      </c>
      <c r="E252" s="5">
        <v>468390.63</v>
      </c>
    </row>
    <row r="253" spans="1:12" ht="15" customHeight="1" x14ac:dyDescent="0.25">
      <c r="A253" s="2">
        <v>44670</v>
      </c>
      <c r="B253" s="1" t="s">
        <v>32</v>
      </c>
      <c r="C253" s="5">
        <v>30921.94</v>
      </c>
      <c r="D253" s="5">
        <v>0</v>
      </c>
      <c r="E253" s="5">
        <v>437468.69</v>
      </c>
    </row>
    <row r="254" spans="1:12" ht="15" customHeight="1" x14ac:dyDescent="0.25">
      <c r="A254" s="2">
        <v>44670</v>
      </c>
      <c r="B254" s="1" t="s">
        <v>347</v>
      </c>
      <c r="C254" s="5">
        <v>4232.6099999999997</v>
      </c>
      <c r="D254" s="5">
        <v>0</v>
      </c>
      <c r="E254" s="5">
        <v>433236.08</v>
      </c>
      <c r="F254" s="25"/>
      <c r="G254" s="25">
        <v>3413.4</v>
      </c>
      <c r="H254" s="25">
        <v>716.81</v>
      </c>
      <c r="I254" s="25">
        <v>102.4</v>
      </c>
      <c r="K254" s="11">
        <f>+F254+G254+H254+I254+J254</f>
        <v>4232.6099999999997</v>
      </c>
      <c r="L254" s="11">
        <f>+C254-K254</f>
        <v>0</v>
      </c>
    </row>
    <row r="255" spans="1:12" ht="15" customHeight="1" x14ac:dyDescent="0.25">
      <c r="A255" s="2">
        <v>44670</v>
      </c>
      <c r="B255" s="1" t="s">
        <v>8</v>
      </c>
      <c r="C255" s="5">
        <v>25.4</v>
      </c>
      <c r="D255" s="5">
        <v>0</v>
      </c>
      <c r="E255" s="5">
        <v>433210.68</v>
      </c>
    </row>
    <row r="256" spans="1:12" ht="15" customHeight="1" x14ac:dyDescent="0.25">
      <c r="A256" s="2">
        <v>44670</v>
      </c>
      <c r="B256" s="1" t="s">
        <v>318</v>
      </c>
      <c r="C256" s="5">
        <v>147480</v>
      </c>
      <c r="D256" s="5">
        <v>0</v>
      </c>
      <c r="E256" s="5">
        <v>285730.68</v>
      </c>
    </row>
    <row r="257" spans="1:5" ht="15" customHeight="1" x14ac:dyDescent="0.25">
      <c r="A257" s="2">
        <v>44670</v>
      </c>
      <c r="B257" s="1" t="s">
        <v>8</v>
      </c>
      <c r="C257" s="5">
        <v>884.88</v>
      </c>
      <c r="D257" s="5">
        <v>0</v>
      </c>
      <c r="E257" s="5">
        <v>284845.8</v>
      </c>
    </row>
    <row r="258" spans="1:5" ht="15" customHeight="1" x14ac:dyDescent="0.25">
      <c r="A258" s="2">
        <v>44671</v>
      </c>
      <c r="B258" s="1" t="s">
        <v>318</v>
      </c>
      <c r="C258" s="5">
        <v>35986.61</v>
      </c>
      <c r="D258" s="5">
        <v>0</v>
      </c>
      <c r="E258" s="5">
        <v>248859.19</v>
      </c>
    </row>
    <row r="259" spans="1:5" ht="15" customHeight="1" x14ac:dyDescent="0.25">
      <c r="A259" s="2">
        <v>44671</v>
      </c>
      <c r="B259" s="1" t="s">
        <v>318</v>
      </c>
      <c r="C259" s="5">
        <v>49529.17</v>
      </c>
      <c r="D259" s="5">
        <v>0</v>
      </c>
      <c r="E259" s="5">
        <v>199330.02</v>
      </c>
    </row>
    <row r="260" spans="1:5" ht="15" customHeight="1" x14ac:dyDescent="0.25">
      <c r="A260" s="2">
        <v>44671</v>
      </c>
      <c r="B260" s="1" t="s">
        <v>318</v>
      </c>
      <c r="C260" s="5">
        <v>61739.74</v>
      </c>
      <c r="D260" s="5">
        <v>0</v>
      </c>
      <c r="E260" s="5">
        <v>137590.28</v>
      </c>
    </row>
    <row r="261" spans="1:5" ht="15" customHeight="1" x14ac:dyDescent="0.25">
      <c r="A261" s="2">
        <v>44671</v>
      </c>
      <c r="B261" s="1" t="s">
        <v>318</v>
      </c>
      <c r="C261" s="5">
        <v>97272</v>
      </c>
      <c r="D261" s="5">
        <v>0</v>
      </c>
      <c r="E261" s="5">
        <v>40318.28</v>
      </c>
    </row>
    <row r="262" spans="1:5" ht="15" customHeight="1" x14ac:dyDescent="0.25">
      <c r="A262" s="2">
        <v>44671</v>
      </c>
      <c r="B262" s="1" t="s">
        <v>318</v>
      </c>
      <c r="C262" s="5">
        <v>160009.76999999999</v>
      </c>
      <c r="D262" s="5">
        <v>0</v>
      </c>
      <c r="E262" s="5">
        <v>-119691.49</v>
      </c>
    </row>
    <row r="263" spans="1:5" ht="15" customHeight="1" x14ac:dyDescent="0.25">
      <c r="A263" s="2">
        <v>44671</v>
      </c>
      <c r="B263" s="1" t="s">
        <v>318</v>
      </c>
      <c r="C263" s="5">
        <v>160216</v>
      </c>
      <c r="D263" s="5">
        <v>0</v>
      </c>
      <c r="E263" s="5">
        <v>-279907.49</v>
      </c>
    </row>
    <row r="264" spans="1:5" ht="15" customHeight="1" x14ac:dyDescent="0.25">
      <c r="A264" s="2">
        <v>44671</v>
      </c>
      <c r="B264" s="1" t="s">
        <v>318</v>
      </c>
      <c r="C264" s="5">
        <v>240000</v>
      </c>
      <c r="D264" s="5">
        <v>0</v>
      </c>
      <c r="E264" s="5">
        <v>-519907.49</v>
      </c>
    </row>
    <row r="265" spans="1:5" ht="15" customHeight="1" x14ac:dyDescent="0.25">
      <c r="A265" s="2">
        <v>44671</v>
      </c>
      <c r="B265" s="1" t="s">
        <v>318</v>
      </c>
      <c r="C265" s="5">
        <v>280000</v>
      </c>
      <c r="D265" s="5">
        <v>0</v>
      </c>
      <c r="E265" s="5">
        <v>-799907.49</v>
      </c>
    </row>
    <row r="266" spans="1:5" ht="15" customHeight="1" x14ac:dyDescent="0.25">
      <c r="A266" s="2">
        <v>44671</v>
      </c>
      <c r="B266" s="1" t="s">
        <v>318</v>
      </c>
      <c r="C266" s="5">
        <v>571000</v>
      </c>
      <c r="D266" s="5">
        <v>0</v>
      </c>
      <c r="E266" s="5">
        <v>-1370907.49</v>
      </c>
    </row>
    <row r="267" spans="1:5" ht="15" customHeight="1" x14ac:dyDescent="0.25">
      <c r="A267" s="2">
        <v>44671</v>
      </c>
      <c r="B267" s="1" t="s">
        <v>319</v>
      </c>
      <c r="C267" s="5">
        <v>0</v>
      </c>
      <c r="D267" s="5">
        <v>284112.5</v>
      </c>
      <c r="E267" s="5">
        <v>-1086794.99</v>
      </c>
    </row>
    <row r="268" spans="1:5" ht="15" customHeight="1" x14ac:dyDescent="0.25">
      <c r="A268" s="2">
        <v>44671</v>
      </c>
      <c r="B268" s="1" t="s">
        <v>320</v>
      </c>
      <c r="C268" s="5">
        <v>3480.38</v>
      </c>
      <c r="D268" s="5">
        <v>0</v>
      </c>
      <c r="E268" s="5">
        <v>-1090275.3700000001</v>
      </c>
    </row>
    <row r="269" spans="1:5" ht="15" customHeight="1" x14ac:dyDescent="0.25">
      <c r="A269" s="2">
        <v>44671</v>
      </c>
      <c r="B269" s="1" t="s">
        <v>23</v>
      </c>
      <c r="C269" s="5">
        <v>142.06</v>
      </c>
      <c r="D269" s="5">
        <v>0</v>
      </c>
      <c r="E269" s="5">
        <v>-1090417.43</v>
      </c>
    </row>
    <row r="270" spans="1:5" x14ac:dyDescent="0.25">
      <c r="A270" s="2">
        <v>44671</v>
      </c>
      <c r="B270" s="1" t="s">
        <v>325</v>
      </c>
      <c r="C270" s="5">
        <v>0</v>
      </c>
      <c r="D270" s="5">
        <v>200000</v>
      </c>
      <c r="E270" s="5">
        <v>-890417.43</v>
      </c>
    </row>
    <row r="271" spans="1:5" ht="15" customHeight="1" x14ac:dyDescent="0.25">
      <c r="A271" s="2">
        <v>44671</v>
      </c>
      <c r="B271" s="1" t="s">
        <v>8</v>
      </c>
      <c r="C271" s="5">
        <v>9956.25</v>
      </c>
      <c r="D271" s="5">
        <v>0</v>
      </c>
      <c r="E271" s="5">
        <v>-900373.68</v>
      </c>
    </row>
    <row r="272" spans="1:5" ht="15" customHeight="1" x14ac:dyDescent="0.25">
      <c r="A272" s="2">
        <v>44671</v>
      </c>
      <c r="B272" s="1" t="s">
        <v>32</v>
      </c>
      <c r="C272" s="5">
        <v>1704.68</v>
      </c>
      <c r="D272" s="5">
        <v>0</v>
      </c>
      <c r="E272" s="5">
        <v>-902078.36</v>
      </c>
    </row>
    <row r="273" spans="1:6" ht="15" customHeight="1" x14ac:dyDescent="0.25">
      <c r="A273" s="2">
        <v>44671</v>
      </c>
      <c r="B273" s="1" t="s">
        <v>318</v>
      </c>
      <c r="C273" s="5">
        <v>240000</v>
      </c>
      <c r="D273" s="5">
        <v>0</v>
      </c>
      <c r="E273" s="5">
        <v>-1142078.3600000001</v>
      </c>
    </row>
    <row r="274" spans="1:6" ht="15" customHeight="1" x14ac:dyDescent="0.25">
      <c r="A274" s="2">
        <v>44671</v>
      </c>
      <c r="B274" s="1" t="s">
        <v>318</v>
      </c>
      <c r="C274" s="5">
        <v>445000</v>
      </c>
      <c r="D274" s="5">
        <v>0</v>
      </c>
      <c r="E274" s="5">
        <v>-1587078.36</v>
      </c>
    </row>
    <row r="275" spans="1:6" ht="15" customHeight="1" x14ac:dyDescent="0.25">
      <c r="A275" s="2">
        <v>44671</v>
      </c>
      <c r="B275" s="1" t="s">
        <v>8</v>
      </c>
      <c r="C275" s="5">
        <v>4110</v>
      </c>
      <c r="D275" s="5">
        <v>0</v>
      </c>
      <c r="E275" s="5">
        <v>-1591188.36</v>
      </c>
    </row>
    <row r="276" spans="1:6" ht="15" customHeight="1" x14ac:dyDescent="0.25">
      <c r="A276" s="2">
        <v>44672</v>
      </c>
      <c r="B276" s="1" t="s">
        <v>318</v>
      </c>
      <c r="C276" s="5">
        <v>45000</v>
      </c>
      <c r="D276" s="5">
        <v>0</v>
      </c>
      <c r="E276" s="5">
        <v>-1636188.36</v>
      </c>
    </row>
    <row r="277" spans="1:6" ht="15" customHeight="1" x14ac:dyDescent="0.25">
      <c r="A277" s="2">
        <v>44672</v>
      </c>
      <c r="B277" s="1" t="s">
        <v>318</v>
      </c>
      <c r="C277" s="5">
        <v>83012.929999999993</v>
      </c>
      <c r="D277" s="5">
        <v>0</v>
      </c>
      <c r="E277" s="5">
        <v>-1719201.29</v>
      </c>
    </row>
    <row r="278" spans="1:6" ht="15" customHeight="1" x14ac:dyDescent="0.25">
      <c r="A278" s="2">
        <v>44672</v>
      </c>
      <c r="B278" s="1" t="s">
        <v>318</v>
      </c>
      <c r="C278" s="5">
        <v>126342.11</v>
      </c>
      <c r="D278" s="5">
        <v>0</v>
      </c>
      <c r="E278" s="5">
        <v>-1845543.4</v>
      </c>
    </row>
    <row r="279" spans="1:6" ht="15" customHeight="1" x14ac:dyDescent="0.25">
      <c r="A279" s="2">
        <v>44672</v>
      </c>
      <c r="B279" s="1" t="s">
        <v>318</v>
      </c>
      <c r="C279" s="5">
        <v>150000</v>
      </c>
      <c r="D279" s="5">
        <v>0</v>
      </c>
      <c r="E279" s="5">
        <v>-1995543.4</v>
      </c>
    </row>
    <row r="280" spans="1:6" ht="15" customHeight="1" x14ac:dyDescent="0.25">
      <c r="A280" s="2">
        <v>44672</v>
      </c>
      <c r="B280" s="1" t="s">
        <v>318</v>
      </c>
      <c r="C280" s="5">
        <v>158153.25</v>
      </c>
      <c r="D280" s="5">
        <v>0</v>
      </c>
      <c r="E280" s="5">
        <v>-2153696.65</v>
      </c>
    </row>
    <row r="281" spans="1:6" ht="15" customHeight="1" x14ac:dyDescent="0.25">
      <c r="A281" s="2">
        <v>44672</v>
      </c>
      <c r="B281" s="1" t="s">
        <v>318</v>
      </c>
      <c r="C281" s="5">
        <v>170000</v>
      </c>
      <c r="D281" s="5">
        <v>0</v>
      </c>
      <c r="E281" s="5">
        <v>-2323696.65</v>
      </c>
    </row>
    <row r="282" spans="1:6" ht="15" customHeight="1" x14ac:dyDescent="0.25">
      <c r="A282" s="2">
        <v>44672</v>
      </c>
      <c r="B282" s="1" t="s">
        <v>318</v>
      </c>
      <c r="C282" s="5">
        <v>210000</v>
      </c>
      <c r="D282" s="5">
        <v>0</v>
      </c>
      <c r="E282" s="5">
        <v>-2533696.65</v>
      </c>
    </row>
    <row r="283" spans="1:6" ht="15" customHeight="1" x14ac:dyDescent="0.25">
      <c r="A283" s="2">
        <v>44672</v>
      </c>
      <c r="B283" s="1" t="s">
        <v>318</v>
      </c>
      <c r="C283" s="5">
        <v>250000</v>
      </c>
      <c r="D283" s="5">
        <v>0</v>
      </c>
      <c r="E283" s="5">
        <v>-2783696.65</v>
      </c>
    </row>
    <row r="284" spans="1:6" ht="15" customHeight="1" x14ac:dyDescent="0.25">
      <c r="A284" s="2">
        <v>44672</v>
      </c>
      <c r="B284" s="1" t="s">
        <v>318</v>
      </c>
      <c r="C284" s="5">
        <v>264000</v>
      </c>
      <c r="D284" s="5">
        <v>0</v>
      </c>
      <c r="E284" s="5">
        <v>-3047696.65</v>
      </c>
    </row>
    <row r="285" spans="1:6" ht="15" customHeight="1" x14ac:dyDescent="0.25">
      <c r="A285" s="2">
        <v>44672</v>
      </c>
      <c r="B285" s="1" t="s">
        <v>318</v>
      </c>
      <c r="C285" s="5">
        <v>273718.75</v>
      </c>
      <c r="D285" s="5">
        <v>0</v>
      </c>
      <c r="E285" s="5">
        <v>-3321415.4</v>
      </c>
    </row>
    <row r="286" spans="1:6" ht="15" customHeight="1" x14ac:dyDescent="0.25">
      <c r="A286" s="2">
        <v>44672</v>
      </c>
      <c r="B286" s="1" t="s">
        <v>318</v>
      </c>
      <c r="C286" s="5">
        <v>356000</v>
      </c>
      <c r="D286" s="5">
        <v>0</v>
      </c>
      <c r="E286" s="5">
        <v>-3677415.4</v>
      </c>
    </row>
    <row r="287" spans="1:6" x14ac:dyDescent="0.25">
      <c r="A287" s="2">
        <v>44672</v>
      </c>
      <c r="B287" s="1" t="s">
        <v>329</v>
      </c>
      <c r="C287" s="9">
        <v>0</v>
      </c>
      <c r="D287" s="5">
        <v>290000</v>
      </c>
      <c r="E287" s="5">
        <v>-3387415.4</v>
      </c>
      <c r="F287" t="s">
        <v>336</v>
      </c>
    </row>
    <row r="288" spans="1:6" x14ac:dyDescent="0.25">
      <c r="A288" s="2">
        <v>44672</v>
      </c>
      <c r="B288" s="1" t="s">
        <v>329</v>
      </c>
      <c r="C288" s="9">
        <v>0</v>
      </c>
      <c r="D288" s="5">
        <v>800000</v>
      </c>
      <c r="E288" s="5">
        <v>-2587415.4</v>
      </c>
      <c r="F288" t="s">
        <v>336</v>
      </c>
    </row>
    <row r="289" spans="1:5" x14ac:dyDescent="0.25">
      <c r="A289" s="2">
        <v>44672</v>
      </c>
      <c r="B289" s="1" t="s">
        <v>325</v>
      </c>
      <c r="C289" s="5">
        <v>0</v>
      </c>
      <c r="D289" s="5">
        <v>1800000</v>
      </c>
      <c r="E289" s="5">
        <v>-787415.4</v>
      </c>
    </row>
    <row r="290" spans="1:5" ht="15" customHeight="1" x14ac:dyDescent="0.25">
      <c r="A290" s="2">
        <v>44672</v>
      </c>
      <c r="B290" s="1" t="s">
        <v>8</v>
      </c>
      <c r="C290" s="5">
        <v>12517.36</v>
      </c>
      <c r="D290" s="5">
        <v>0</v>
      </c>
      <c r="E290" s="5">
        <v>-799932.76</v>
      </c>
    </row>
    <row r="291" spans="1:5" ht="15" customHeight="1" x14ac:dyDescent="0.25">
      <c r="A291" s="2">
        <v>44672</v>
      </c>
      <c r="B291" s="1" t="s">
        <v>318</v>
      </c>
      <c r="C291" s="5">
        <v>43972.01</v>
      </c>
      <c r="D291" s="5">
        <v>0</v>
      </c>
      <c r="E291" s="5">
        <v>-843904.77</v>
      </c>
    </row>
    <row r="292" spans="1:5" ht="15" customHeight="1" x14ac:dyDescent="0.25">
      <c r="A292" s="2">
        <v>44672</v>
      </c>
      <c r="B292" s="1" t="s">
        <v>318</v>
      </c>
      <c r="C292" s="5">
        <v>54589.39</v>
      </c>
      <c r="D292" s="5">
        <v>0</v>
      </c>
      <c r="E292" s="5">
        <v>-898494.16</v>
      </c>
    </row>
    <row r="293" spans="1:5" ht="15" customHeight="1" x14ac:dyDescent="0.25">
      <c r="A293" s="2">
        <v>44672</v>
      </c>
      <c r="B293" s="1" t="s">
        <v>318</v>
      </c>
      <c r="C293" s="5">
        <v>137270</v>
      </c>
      <c r="D293" s="5">
        <v>0</v>
      </c>
      <c r="E293" s="5">
        <v>-1035764.16</v>
      </c>
    </row>
    <row r="294" spans="1:5" ht="15" customHeight="1" x14ac:dyDescent="0.25">
      <c r="A294" s="2">
        <v>44672</v>
      </c>
      <c r="B294" s="1" t="s">
        <v>318</v>
      </c>
      <c r="C294" s="5">
        <v>1035000</v>
      </c>
      <c r="D294" s="5">
        <v>0</v>
      </c>
      <c r="E294" s="5">
        <v>-2070764.16</v>
      </c>
    </row>
    <row r="295" spans="1:5" ht="15" customHeight="1" x14ac:dyDescent="0.25">
      <c r="A295" s="2">
        <v>44672</v>
      </c>
      <c r="B295" s="1" t="s">
        <v>8</v>
      </c>
      <c r="C295" s="5">
        <v>7624.99</v>
      </c>
      <c r="D295" s="5">
        <v>0</v>
      </c>
      <c r="E295" s="5">
        <v>-2078389.15</v>
      </c>
    </row>
    <row r="296" spans="1:5" ht="15" customHeight="1" x14ac:dyDescent="0.25">
      <c r="A296" s="2">
        <v>44673</v>
      </c>
      <c r="B296" s="1" t="s">
        <v>318</v>
      </c>
      <c r="C296" s="5">
        <v>24212.01</v>
      </c>
      <c r="D296" s="5">
        <v>0</v>
      </c>
      <c r="E296" s="5">
        <v>-2102601.16</v>
      </c>
    </row>
    <row r="297" spans="1:5" ht="15" customHeight="1" x14ac:dyDescent="0.25">
      <c r="A297" s="2">
        <v>44673</v>
      </c>
      <c r="B297" s="1" t="s">
        <v>318</v>
      </c>
      <c r="C297" s="5">
        <v>27818.66</v>
      </c>
      <c r="D297" s="5">
        <v>0</v>
      </c>
      <c r="E297" s="5">
        <v>-2130419.8199999998</v>
      </c>
    </row>
    <row r="298" spans="1:5" ht="15" customHeight="1" x14ac:dyDescent="0.25">
      <c r="A298" s="2">
        <v>44673</v>
      </c>
      <c r="B298" s="1" t="s">
        <v>318</v>
      </c>
      <c r="C298" s="5">
        <v>64541.61</v>
      </c>
      <c r="D298" s="5">
        <v>0</v>
      </c>
      <c r="E298" s="5">
        <v>-2194961.4300000002</v>
      </c>
    </row>
    <row r="299" spans="1:5" ht="15" customHeight="1" x14ac:dyDescent="0.25">
      <c r="A299" s="2">
        <v>44673</v>
      </c>
      <c r="B299" s="1" t="s">
        <v>318</v>
      </c>
      <c r="C299" s="5">
        <v>100000</v>
      </c>
      <c r="D299" s="5">
        <v>0</v>
      </c>
      <c r="E299" s="5">
        <v>-2294961.4300000002</v>
      </c>
    </row>
    <row r="300" spans="1:5" ht="15" customHeight="1" x14ac:dyDescent="0.25">
      <c r="A300" s="2">
        <v>44673</v>
      </c>
      <c r="B300" s="1" t="s">
        <v>318</v>
      </c>
      <c r="C300" s="5">
        <v>210000</v>
      </c>
      <c r="D300" s="5">
        <v>0</v>
      </c>
      <c r="E300" s="5">
        <v>-2504961.4300000002</v>
      </c>
    </row>
    <row r="301" spans="1:5" x14ac:dyDescent="0.25">
      <c r="A301" s="2">
        <v>44673</v>
      </c>
      <c r="B301" s="1" t="s">
        <v>325</v>
      </c>
      <c r="C301" s="5">
        <v>0</v>
      </c>
      <c r="D301" s="5">
        <v>300000</v>
      </c>
      <c r="E301" s="5">
        <v>-2204961.4300000002</v>
      </c>
    </row>
    <row r="302" spans="1:5" ht="15" customHeight="1" x14ac:dyDescent="0.25">
      <c r="A302" s="2">
        <v>44673</v>
      </c>
      <c r="B302" s="1" t="s">
        <v>319</v>
      </c>
      <c r="C302" s="5">
        <v>0</v>
      </c>
      <c r="D302" s="5">
        <v>95220</v>
      </c>
      <c r="E302" s="5">
        <v>-2109741.4300000002</v>
      </c>
    </row>
    <row r="303" spans="1:5" ht="15" customHeight="1" x14ac:dyDescent="0.25">
      <c r="A303" s="2">
        <v>44673</v>
      </c>
      <c r="B303" s="1" t="s">
        <v>320</v>
      </c>
      <c r="C303" s="5">
        <v>1166.45</v>
      </c>
      <c r="D303" s="5">
        <v>0</v>
      </c>
      <c r="E303" s="5">
        <v>-2110907.88</v>
      </c>
    </row>
    <row r="304" spans="1:5" ht="15" customHeight="1" x14ac:dyDescent="0.25">
      <c r="A304" s="2">
        <v>44673</v>
      </c>
      <c r="B304" s="1" t="s">
        <v>23</v>
      </c>
      <c r="C304" s="5">
        <v>47.61</v>
      </c>
      <c r="D304" s="5">
        <v>0</v>
      </c>
      <c r="E304" s="5">
        <v>-2110955.4900000002</v>
      </c>
    </row>
    <row r="305" spans="1:5" ht="15" customHeight="1" x14ac:dyDescent="0.25">
      <c r="A305" s="2">
        <v>44673</v>
      </c>
      <c r="B305" s="6" t="s">
        <v>349</v>
      </c>
      <c r="C305" s="7">
        <v>0</v>
      </c>
      <c r="D305" s="7">
        <v>6653367</v>
      </c>
      <c r="E305" s="5">
        <v>4542411.51</v>
      </c>
    </row>
    <row r="306" spans="1:5" ht="15" customHeight="1" x14ac:dyDescent="0.25">
      <c r="A306" s="2">
        <v>44673</v>
      </c>
      <c r="B306" s="1" t="s">
        <v>320</v>
      </c>
      <c r="C306" s="5">
        <v>81503.75</v>
      </c>
      <c r="D306" s="5">
        <v>0</v>
      </c>
      <c r="E306" s="5">
        <v>4460907.76</v>
      </c>
    </row>
    <row r="307" spans="1:5" ht="15" customHeight="1" x14ac:dyDescent="0.25">
      <c r="A307" s="2">
        <v>44673</v>
      </c>
      <c r="B307" s="6" t="s">
        <v>355</v>
      </c>
      <c r="C307" s="7">
        <v>11250</v>
      </c>
      <c r="D307" s="5">
        <v>0</v>
      </c>
      <c r="E307" s="5">
        <v>4449657.76</v>
      </c>
    </row>
    <row r="308" spans="1:5" ht="15" customHeight="1" x14ac:dyDescent="0.25">
      <c r="A308" s="2">
        <v>44673</v>
      </c>
      <c r="B308" s="6" t="s">
        <v>356</v>
      </c>
      <c r="C308" s="7">
        <v>2362.5</v>
      </c>
      <c r="D308" s="5">
        <v>0</v>
      </c>
      <c r="E308" s="5">
        <v>4447295.26</v>
      </c>
    </row>
    <row r="309" spans="1:5" ht="15" customHeight="1" x14ac:dyDescent="0.25">
      <c r="A309" s="2">
        <v>44673</v>
      </c>
      <c r="B309" s="6" t="s">
        <v>357</v>
      </c>
      <c r="C309" s="7">
        <v>337.5</v>
      </c>
      <c r="D309" s="5">
        <v>0</v>
      </c>
      <c r="E309" s="5">
        <v>4446957.76</v>
      </c>
    </row>
    <row r="310" spans="1:5" ht="15" customHeight="1" x14ac:dyDescent="0.25">
      <c r="A310" s="2">
        <v>44673</v>
      </c>
      <c r="B310" s="1" t="s">
        <v>318</v>
      </c>
      <c r="C310" s="5">
        <v>4058</v>
      </c>
      <c r="D310" s="5">
        <v>0</v>
      </c>
      <c r="E310" s="5">
        <v>4442899.76</v>
      </c>
    </row>
    <row r="311" spans="1:5" ht="15" customHeight="1" x14ac:dyDescent="0.25">
      <c r="A311" s="2">
        <v>44673</v>
      </c>
      <c r="B311" s="1" t="s">
        <v>318</v>
      </c>
      <c r="C311" s="5">
        <v>58320</v>
      </c>
      <c r="D311" s="5">
        <v>0</v>
      </c>
      <c r="E311" s="5">
        <v>4384579.76</v>
      </c>
    </row>
    <row r="312" spans="1:5" ht="15" customHeight="1" x14ac:dyDescent="0.25">
      <c r="A312" s="2">
        <v>44673</v>
      </c>
      <c r="B312" s="1" t="s">
        <v>318</v>
      </c>
      <c r="C312" s="5">
        <v>179620</v>
      </c>
      <c r="D312" s="5">
        <v>0</v>
      </c>
      <c r="E312" s="5">
        <v>4204959.76</v>
      </c>
    </row>
    <row r="313" spans="1:5" ht="15" customHeight="1" x14ac:dyDescent="0.25">
      <c r="A313" s="2">
        <v>44673</v>
      </c>
      <c r="B313" s="1" t="s">
        <v>318</v>
      </c>
      <c r="C313" s="5">
        <v>150690</v>
      </c>
      <c r="D313" s="5">
        <v>0</v>
      </c>
      <c r="E313" s="5">
        <v>4054269.76</v>
      </c>
    </row>
    <row r="314" spans="1:5" ht="15" customHeight="1" x14ac:dyDescent="0.25">
      <c r="A314" s="2">
        <v>44673</v>
      </c>
      <c r="B314" s="1" t="s">
        <v>318</v>
      </c>
      <c r="C314" s="5">
        <v>130178.84</v>
      </c>
      <c r="D314" s="5">
        <v>0</v>
      </c>
      <c r="E314" s="5">
        <v>3924090.92</v>
      </c>
    </row>
    <row r="315" spans="1:5" ht="15" customHeight="1" x14ac:dyDescent="0.25">
      <c r="A315" s="2">
        <v>44673</v>
      </c>
      <c r="B315" s="1" t="s">
        <v>318</v>
      </c>
      <c r="C315" s="5">
        <v>256798.3</v>
      </c>
      <c r="D315" s="5">
        <v>0</v>
      </c>
      <c r="E315" s="5">
        <v>3667292.62</v>
      </c>
    </row>
    <row r="316" spans="1:5" x14ac:dyDescent="0.25">
      <c r="A316" s="2">
        <v>44673</v>
      </c>
      <c r="B316" s="1" t="s">
        <v>325</v>
      </c>
      <c r="C316" s="5">
        <v>2500000</v>
      </c>
      <c r="D316" s="5">
        <v>0</v>
      </c>
      <c r="E316" s="5">
        <v>1167292.6200000001</v>
      </c>
    </row>
    <row r="317" spans="1:5" ht="15" customHeight="1" x14ac:dyDescent="0.25">
      <c r="A317" s="2">
        <v>44673</v>
      </c>
      <c r="B317" s="1" t="s">
        <v>313</v>
      </c>
      <c r="C317" s="5">
        <v>250</v>
      </c>
      <c r="D317" s="5">
        <v>0</v>
      </c>
      <c r="E317" s="5">
        <v>1167042.6200000001</v>
      </c>
    </row>
    <row r="318" spans="1:5" ht="15" customHeight="1" x14ac:dyDescent="0.25">
      <c r="A318" s="2">
        <v>44673</v>
      </c>
      <c r="B318" s="1" t="s">
        <v>315</v>
      </c>
      <c r="C318" s="5">
        <v>52.5</v>
      </c>
      <c r="D318" s="5">
        <v>0</v>
      </c>
      <c r="E318" s="5">
        <v>1166990.1200000001</v>
      </c>
    </row>
    <row r="319" spans="1:5" ht="15" customHeight="1" x14ac:dyDescent="0.25">
      <c r="A319" s="2">
        <v>44673</v>
      </c>
      <c r="B319" s="1" t="s">
        <v>8</v>
      </c>
      <c r="C319" s="5">
        <v>7819.25</v>
      </c>
      <c r="D319" s="5">
        <v>0</v>
      </c>
      <c r="E319" s="5">
        <v>1159170.8700000001</v>
      </c>
    </row>
    <row r="320" spans="1:5" ht="15" customHeight="1" x14ac:dyDescent="0.25">
      <c r="A320" s="2">
        <v>44673</v>
      </c>
      <c r="B320" s="1" t="s">
        <v>32</v>
      </c>
      <c r="C320" s="5">
        <v>40491.519999999997</v>
      </c>
      <c r="D320" s="5">
        <v>0</v>
      </c>
      <c r="E320" s="5">
        <v>1118679.3500000001</v>
      </c>
    </row>
    <row r="321" spans="1:5" ht="15" customHeight="1" x14ac:dyDescent="0.25">
      <c r="A321" s="2">
        <v>44673</v>
      </c>
      <c r="B321" s="1" t="s">
        <v>318</v>
      </c>
      <c r="C321" s="5">
        <v>53542.5</v>
      </c>
      <c r="D321" s="5">
        <v>0</v>
      </c>
      <c r="E321" s="5">
        <v>1065136.8500000001</v>
      </c>
    </row>
    <row r="322" spans="1:5" ht="15" customHeight="1" x14ac:dyDescent="0.25">
      <c r="A322" s="2">
        <v>44673</v>
      </c>
      <c r="B322" s="1" t="s">
        <v>318</v>
      </c>
      <c r="C322" s="5">
        <v>445000</v>
      </c>
      <c r="D322" s="5">
        <v>0</v>
      </c>
      <c r="E322" s="5">
        <v>620136.85</v>
      </c>
    </row>
    <row r="323" spans="1:5" ht="15" customHeight="1" x14ac:dyDescent="0.25">
      <c r="A323" s="2">
        <v>44673</v>
      </c>
      <c r="B323" s="1" t="s">
        <v>8</v>
      </c>
      <c r="C323" s="5">
        <v>2991.26</v>
      </c>
      <c r="D323" s="5">
        <v>0</v>
      </c>
      <c r="E323" s="5">
        <v>617145.59</v>
      </c>
    </row>
    <row r="324" spans="1:5" ht="15" customHeight="1" x14ac:dyDescent="0.25">
      <c r="A324" s="2">
        <v>44676</v>
      </c>
      <c r="B324" s="1" t="s">
        <v>318</v>
      </c>
      <c r="C324" s="5">
        <v>29299.98</v>
      </c>
      <c r="D324" s="5">
        <v>0</v>
      </c>
      <c r="E324" s="5">
        <v>587845.61</v>
      </c>
    </row>
    <row r="325" spans="1:5" ht="15" customHeight="1" x14ac:dyDescent="0.25">
      <c r="A325" s="2">
        <v>44676</v>
      </c>
      <c r="B325" s="1" t="s">
        <v>318</v>
      </c>
      <c r="C325" s="5">
        <v>64400</v>
      </c>
      <c r="D325" s="5">
        <v>0</v>
      </c>
      <c r="E325" s="5">
        <v>523445.61</v>
      </c>
    </row>
    <row r="326" spans="1:5" ht="15" customHeight="1" x14ac:dyDescent="0.25">
      <c r="A326" s="2">
        <v>44676</v>
      </c>
      <c r="B326" s="1" t="s">
        <v>318</v>
      </c>
      <c r="C326" s="5">
        <v>72650</v>
      </c>
      <c r="D326" s="5">
        <v>0</v>
      </c>
      <c r="E326" s="5">
        <v>450795.61</v>
      </c>
    </row>
    <row r="327" spans="1:5" ht="15" customHeight="1" x14ac:dyDescent="0.25">
      <c r="A327" s="2">
        <v>44676</v>
      </c>
      <c r="B327" s="1" t="s">
        <v>318</v>
      </c>
      <c r="C327" s="5">
        <v>95359.13</v>
      </c>
      <c r="D327" s="5">
        <v>0</v>
      </c>
      <c r="E327" s="5">
        <v>355436.48</v>
      </c>
    </row>
    <row r="328" spans="1:5" ht="15" customHeight="1" x14ac:dyDescent="0.25">
      <c r="A328" s="2">
        <v>44676</v>
      </c>
      <c r="B328" s="1" t="s">
        <v>318</v>
      </c>
      <c r="C328" s="5">
        <v>118655.3</v>
      </c>
      <c r="D328" s="5">
        <v>0</v>
      </c>
      <c r="E328" s="5">
        <v>236781.18</v>
      </c>
    </row>
    <row r="329" spans="1:5" ht="15" customHeight="1" x14ac:dyDescent="0.25">
      <c r="A329" s="2">
        <v>44676</v>
      </c>
      <c r="B329" s="1" t="s">
        <v>318</v>
      </c>
      <c r="C329" s="5">
        <v>153815.24</v>
      </c>
      <c r="D329" s="5">
        <v>0</v>
      </c>
      <c r="E329" s="5">
        <v>82965.94</v>
      </c>
    </row>
    <row r="330" spans="1:5" ht="15" customHeight="1" x14ac:dyDescent="0.25">
      <c r="A330" s="2">
        <v>44676</v>
      </c>
      <c r="B330" s="1" t="s">
        <v>318</v>
      </c>
      <c r="C330" s="5">
        <v>264000</v>
      </c>
      <c r="D330" s="5">
        <v>0</v>
      </c>
      <c r="E330" s="5">
        <v>-181034.06</v>
      </c>
    </row>
    <row r="331" spans="1:5" ht="15" customHeight="1" x14ac:dyDescent="0.25">
      <c r="A331" s="2">
        <v>44676</v>
      </c>
      <c r="B331" s="1" t="s">
        <v>318</v>
      </c>
      <c r="C331" s="5">
        <v>272949.25</v>
      </c>
      <c r="D331" s="5">
        <v>0</v>
      </c>
      <c r="E331" s="5">
        <v>-453983.31</v>
      </c>
    </row>
    <row r="332" spans="1:5" ht="15" customHeight="1" x14ac:dyDescent="0.25">
      <c r="A332" s="2">
        <v>44676</v>
      </c>
      <c r="B332" s="1" t="s">
        <v>318</v>
      </c>
      <c r="C332" s="5">
        <v>287500</v>
      </c>
      <c r="D332" s="5">
        <v>0</v>
      </c>
      <c r="E332" s="5">
        <v>-741483.31</v>
      </c>
    </row>
    <row r="333" spans="1:5" ht="15" customHeight="1" x14ac:dyDescent="0.25">
      <c r="A333" s="2">
        <v>44676</v>
      </c>
      <c r="B333" s="1" t="s">
        <v>318</v>
      </c>
      <c r="C333" s="5">
        <v>310710</v>
      </c>
      <c r="D333" s="5">
        <v>0</v>
      </c>
      <c r="E333" s="5">
        <v>-1052193.31</v>
      </c>
    </row>
    <row r="334" spans="1:5" ht="15" customHeight="1" x14ac:dyDescent="0.25">
      <c r="A334" s="2">
        <v>44676</v>
      </c>
      <c r="B334" s="1" t="s">
        <v>318</v>
      </c>
      <c r="C334" s="5">
        <v>356149.38</v>
      </c>
      <c r="D334" s="5">
        <v>0</v>
      </c>
      <c r="E334" s="5">
        <v>-1408342.69</v>
      </c>
    </row>
    <row r="335" spans="1:5" ht="15" customHeight="1" x14ac:dyDescent="0.25">
      <c r="A335" s="2">
        <v>44676</v>
      </c>
      <c r="B335" s="6" t="s">
        <v>350</v>
      </c>
      <c r="C335" s="7">
        <v>0</v>
      </c>
      <c r="D335" s="7">
        <v>6799817.2800000003</v>
      </c>
      <c r="E335" s="5">
        <v>5391474.5899999999</v>
      </c>
    </row>
    <row r="336" spans="1:5" ht="15" customHeight="1" x14ac:dyDescent="0.25">
      <c r="A336" s="2">
        <v>44676</v>
      </c>
      <c r="B336" s="1" t="s">
        <v>320</v>
      </c>
      <c r="C336" s="5">
        <v>83297.759999999995</v>
      </c>
      <c r="D336" s="5">
        <v>0</v>
      </c>
      <c r="E336" s="5">
        <v>5308176.83</v>
      </c>
    </row>
    <row r="337" spans="1:6" ht="15" customHeight="1" x14ac:dyDescent="0.25">
      <c r="A337" s="2">
        <v>44676</v>
      </c>
      <c r="B337" s="6" t="s">
        <v>358</v>
      </c>
      <c r="C337" s="7">
        <v>11400</v>
      </c>
      <c r="D337" s="5">
        <v>0</v>
      </c>
      <c r="E337" s="5">
        <v>5296776.83</v>
      </c>
    </row>
    <row r="338" spans="1:6" ht="15" customHeight="1" x14ac:dyDescent="0.25">
      <c r="A338" s="2">
        <v>44676</v>
      </c>
      <c r="B338" s="6" t="s">
        <v>359</v>
      </c>
      <c r="C338" s="7">
        <v>2394</v>
      </c>
      <c r="D338" s="5">
        <v>0</v>
      </c>
      <c r="E338" s="5">
        <v>5294382.83</v>
      </c>
    </row>
    <row r="339" spans="1:6" ht="15" customHeight="1" x14ac:dyDescent="0.25">
      <c r="A339" s="2">
        <v>44676</v>
      </c>
      <c r="B339" s="6" t="s">
        <v>360</v>
      </c>
      <c r="C339" s="7">
        <v>342</v>
      </c>
      <c r="D339" s="5">
        <v>0</v>
      </c>
      <c r="E339" s="5">
        <v>5294040.83</v>
      </c>
    </row>
    <row r="340" spans="1:6" ht="15" customHeight="1" x14ac:dyDescent="0.25">
      <c r="A340" s="2">
        <v>44676</v>
      </c>
      <c r="B340" s="1" t="s">
        <v>324</v>
      </c>
      <c r="C340" s="5">
        <v>5000000</v>
      </c>
      <c r="D340" s="5">
        <v>0</v>
      </c>
      <c r="E340" s="5">
        <v>294040.83</v>
      </c>
    </row>
    <row r="341" spans="1:6" ht="15" customHeight="1" x14ac:dyDescent="0.25">
      <c r="A341" s="2">
        <v>44676</v>
      </c>
      <c r="B341" s="1" t="s">
        <v>313</v>
      </c>
      <c r="C341" s="5">
        <v>250</v>
      </c>
      <c r="D341" s="5">
        <v>0</v>
      </c>
      <c r="E341" s="5">
        <v>293790.83</v>
      </c>
    </row>
    <row r="342" spans="1:6" ht="15" customHeight="1" x14ac:dyDescent="0.25">
      <c r="A342" s="2">
        <v>44676</v>
      </c>
      <c r="B342" s="1" t="s">
        <v>315</v>
      </c>
      <c r="C342" s="5">
        <v>52.5</v>
      </c>
      <c r="D342" s="5">
        <v>0</v>
      </c>
      <c r="E342" s="5">
        <v>293738.33</v>
      </c>
    </row>
    <row r="343" spans="1:6" x14ac:dyDescent="0.25">
      <c r="A343" s="2">
        <v>44676</v>
      </c>
      <c r="B343" s="1" t="s">
        <v>326</v>
      </c>
      <c r="C343" s="9">
        <v>1150000</v>
      </c>
      <c r="D343" s="5">
        <v>0</v>
      </c>
      <c r="E343" s="5">
        <v>-856261.67</v>
      </c>
      <c r="F343" t="s">
        <v>336</v>
      </c>
    </row>
    <row r="344" spans="1:6" ht="15" customHeight="1" x14ac:dyDescent="0.25">
      <c r="A344" s="2">
        <v>44676</v>
      </c>
      <c r="B344" s="1" t="s">
        <v>313</v>
      </c>
      <c r="C344" s="5">
        <v>250</v>
      </c>
      <c r="D344" s="5">
        <v>0</v>
      </c>
      <c r="E344" s="5">
        <v>-856511.67</v>
      </c>
    </row>
    <row r="345" spans="1:6" ht="15" customHeight="1" x14ac:dyDescent="0.25">
      <c r="A345" s="2">
        <v>44676</v>
      </c>
      <c r="B345" s="1" t="s">
        <v>315</v>
      </c>
      <c r="C345" s="5">
        <v>52.5</v>
      </c>
      <c r="D345" s="5">
        <v>0</v>
      </c>
      <c r="E345" s="5">
        <v>-856564.17</v>
      </c>
    </row>
    <row r="346" spans="1:6" x14ac:dyDescent="0.25">
      <c r="A346" s="2">
        <v>44676</v>
      </c>
      <c r="B346" s="1" t="s">
        <v>327</v>
      </c>
      <c r="C346" s="9">
        <v>140000</v>
      </c>
      <c r="D346" s="5">
        <v>0</v>
      </c>
      <c r="E346" s="5">
        <v>-996564.17</v>
      </c>
      <c r="F346" t="s">
        <v>336</v>
      </c>
    </row>
    <row r="347" spans="1:6" ht="15" customHeight="1" x14ac:dyDescent="0.25">
      <c r="A347" s="2">
        <v>44676</v>
      </c>
      <c r="B347" s="1" t="s">
        <v>313</v>
      </c>
      <c r="C347" s="5">
        <v>250</v>
      </c>
      <c r="D347" s="5">
        <v>0</v>
      </c>
      <c r="E347" s="5">
        <v>-996814.17</v>
      </c>
    </row>
    <row r="348" spans="1:6" ht="15" customHeight="1" x14ac:dyDescent="0.25">
      <c r="A348" s="2">
        <v>44676</v>
      </c>
      <c r="B348" s="1" t="s">
        <v>315</v>
      </c>
      <c r="C348" s="5">
        <v>52.5</v>
      </c>
      <c r="D348" s="5">
        <v>0</v>
      </c>
      <c r="E348" s="5">
        <v>-996866.67</v>
      </c>
    </row>
    <row r="349" spans="1:6" ht="15" customHeight="1" x14ac:dyDescent="0.25">
      <c r="A349" s="2">
        <v>44676</v>
      </c>
      <c r="B349" s="1" t="s">
        <v>8</v>
      </c>
      <c r="C349" s="5">
        <v>12742.98</v>
      </c>
      <c r="D349" s="5">
        <v>0</v>
      </c>
      <c r="E349" s="5">
        <v>-1009609.65</v>
      </c>
    </row>
    <row r="350" spans="1:6" ht="15" customHeight="1" x14ac:dyDescent="0.25">
      <c r="A350" s="2">
        <v>44676</v>
      </c>
      <c r="B350" s="1" t="s">
        <v>32</v>
      </c>
      <c r="C350" s="5">
        <v>40798.9</v>
      </c>
      <c r="D350" s="5">
        <v>0</v>
      </c>
      <c r="E350" s="5">
        <v>-1050408.55</v>
      </c>
    </row>
    <row r="351" spans="1:6" ht="15" customHeight="1" x14ac:dyDescent="0.25">
      <c r="A351" s="2">
        <v>44676</v>
      </c>
      <c r="B351" s="1" t="s">
        <v>318</v>
      </c>
      <c r="C351" s="5">
        <v>341250</v>
      </c>
      <c r="D351" s="5">
        <v>0</v>
      </c>
      <c r="E351" s="5">
        <v>-1391658.55</v>
      </c>
    </row>
    <row r="352" spans="1:6" ht="15" customHeight="1" x14ac:dyDescent="0.25">
      <c r="A352" s="2">
        <v>44676</v>
      </c>
      <c r="B352" s="1" t="s">
        <v>318</v>
      </c>
      <c r="C352" s="5">
        <v>445000</v>
      </c>
      <c r="D352" s="5">
        <v>0</v>
      </c>
      <c r="E352" s="5">
        <v>-1836658.55</v>
      </c>
    </row>
    <row r="353" spans="1:5" ht="15" customHeight="1" x14ac:dyDescent="0.25">
      <c r="A353" s="2">
        <v>44676</v>
      </c>
      <c r="B353" s="1" t="s">
        <v>318</v>
      </c>
      <c r="C353" s="5">
        <v>1035000</v>
      </c>
      <c r="D353" s="5">
        <v>0</v>
      </c>
      <c r="E353" s="5">
        <v>-2871658.55</v>
      </c>
    </row>
    <row r="354" spans="1:5" ht="15" customHeight="1" x14ac:dyDescent="0.25">
      <c r="A354" s="2">
        <v>44676</v>
      </c>
      <c r="B354" s="1" t="s">
        <v>8</v>
      </c>
      <c r="C354" s="5">
        <v>10927.5</v>
      </c>
      <c r="D354" s="5">
        <v>0</v>
      </c>
      <c r="E354" s="5">
        <v>-2882586.05</v>
      </c>
    </row>
    <row r="355" spans="1:5" ht="15" customHeight="1" x14ac:dyDescent="0.25">
      <c r="A355" s="2">
        <v>44677</v>
      </c>
      <c r="B355" s="1" t="s">
        <v>318</v>
      </c>
      <c r="C355" s="5">
        <v>20652.45</v>
      </c>
      <c r="D355" s="5">
        <v>0</v>
      </c>
      <c r="E355" s="5">
        <v>-2903238.5</v>
      </c>
    </row>
    <row r="356" spans="1:5" ht="15" customHeight="1" x14ac:dyDescent="0.25">
      <c r="A356" s="2">
        <v>44677</v>
      </c>
      <c r="B356" s="1" t="s">
        <v>318</v>
      </c>
      <c r="C356" s="5">
        <v>26620</v>
      </c>
      <c r="D356" s="5">
        <v>0</v>
      </c>
      <c r="E356" s="5">
        <v>-2929858.5</v>
      </c>
    </row>
    <row r="357" spans="1:5" ht="15" customHeight="1" x14ac:dyDescent="0.25">
      <c r="A357" s="2">
        <v>44677</v>
      </c>
      <c r="B357" s="1" t="s">
        <v>318</v>
      </c>
      <c r="C357" s="5">
        <v>45000</v>
      </c>
      <c r="D357" s="5">
        <v>0</v>
      </c>
      <c r="E357" s="5">
        <v>-2974858.5</v>
      </c>
    </row>
    <row r="358" spans="1:5" ht="15" customHeight="1" x14ac:dyDescent="0.25">
      <c r="A358" s="2">
        <v>44677</v>
      </c>
      <c r="B358" s="1" t="s">
        <v>318</v>
      </c>
      <c r="C358" s="5">
        <v>51426.5</v>
      </c>
      <c r="D358" s="5">
        <v>0</v>
      </c>
      <c r="E358" s="5">
        <v>-3026285</v>
      </c>
    </row>
    <row r="359" spans="1:5" ht="15" customHeight="1" x14ac:dyDescent="0.25">
      <c r="A359" s="2">
        <v>44677</v>
      </c>
      <c r="B359" s="1" t="s">
        <v>318</v>
      </c>
      <c r="C359" s="5">
        <v>53550.85</v>
      </c>
      <c r="D359" s="5">
        <v>0</v>
      </c>
      <c r="E359" s="5">
        <v>-3079835.85</v>
      </c>
    </row>
    <row r="360" spans="1:5" ht="15" customHeight="1" x14ac:dyDescent="0.25">
      <c r="A360" s="2">
        <v>44677</v>
      </c>
      <c r="B360" s="1" t="s">
        <v>318</v>
      </c>
      <c r="C360" s="5">
        <v>78311.56</v>
      </c>
      <c r="D360" s="5">
        <v>0</v>
      </c>
      <c r="E360" s="5">
        <v>-3158147.41</v>
      </c>
    </row>
    <row r="361" spans="1:5" ht="15" customHeight="1" x14ac:dyDescent="0.25">
      <c r="A361" s="2">
        <v>44677</v>
      </c>
      <c r="B361" s="1" t="s">
        <v>318</v>
      </c>
      <c r="C361" s="5">
        <v>91730.1</v>
      </c>
      <c r="D361" s="5">
        <v>0</v>
      </c>
      <c r="E361" s="5">
        <v>-3249877.51</v>
      </c>
    </row>
    <row r="362" spans="1:5" ht="15" customHeight="1" x14ac:dyDescent="0.25">
      <c r="A362" s="2">
        <v>44677</v>
      </c>
      <c r="B362" s="1" t="s">
        <v>318</v>
      </c>
      <c r="C362" s="5">
        <v>160000</v>
      </c>
      <c r="D362" s="5">
        <v>0</v>
      </c>
      <c r="E362" s="5">
        <v>-3409877.51</v>
      </c>
    </row>
    <row r="363" spans="1:5" ht="15" customHeight="1" x14ac:dyDescent="0.25">
      <c r="A363" s="2">
        <v>44677</v>
      </c>
      <c r="B363" s="1" t="s">
        <v>318</v>
      </c>
      <c r="C363" s="5">
        <v>235264.67</v>
      </c>
      <c r="D363" s="5">
        <v>0</v>
      </c>
      <c r="E363" s="5">
        <v>-3645142.18</v>
      </c>
    </row>
    <row r="364" spans="1:5" ht="15" customHeight="1" x14ac:dyDescent="0.25">
      <c r="A364" s="2">
        <v>44677</v>
      </c>
      <c r="B364" s="1" t="s">
        <v>318</v>
      </c>
      <c r="C364" s="5">
        <v>287500</v>
      </c>
      <c r="D364" s="5">
        <v>0</v>
      </c>
      <c r="E364" s="5">
        <v>-3932642.18</v>
      </c>
    </row>
    <row r="365" spans="1:5" ht="15" customHeight="1" x14ac:dyDescent="0.25">
      <c r="A365" s="2">
        <v>44677</v>
      </c>
      <c r="B365" s="1" t="s">
        <v>318</v>
      </c>
      <c r="C365" s="5">
        <v>300000</v>
      </c>
      <c r="D365" s="5">
        <v>0</v>
      </c>
      <c r="E365" s="5">
        <v>-4232642.18</v>
      </c>
    </row>
    <row r="366" spans="1:5" ht="15" customHeight="1" x14ac:dyDescent="0.25">
      <c r="A366" s="2">
        <v>44677</v>
      </c>
      <c r="B366" s="1" t="s">
        <v>318</v>
      </c>
      <c r="C366" s="5">
        <v>320000</v>
      </c>
      <c r="D366" s="5">
        <v>0</v>
      </c>
      <c r="E366" s="5">
        <v>-4552642.18</v>
      </c>
    </row>
    <row r="367" spans="1:5" ht="15" customHeight="1" x14ac:dyDescent="0.25">
      <c r="A367" s="2">
        <v>44677</v>
      </c>
      <c r="B367" s="1" t="s">
        <v>318</v>
      </c>
      <c r="C367" s="5">
        <v>325625.98</v>
      </c>
      <c r="D367" s="5">
        <v>0</v>
      </c>
      <c r="E367" s="5">
        <v>-4878268.16</v>
      </c>
    </row>
    <row r="368" spans="1:5" ht="15" customHeight="1" x14ac:dyDescent="0.25">
      <c r="A368" s="2">
        <v>44677</v>
      </c>
      <c r="B368" s="1" t="s">
        <v>318</v>
      </c>
      <c r="C368" s="5">
        <v>1935083.67</v>
      </c>
      <c r="D368" s="5">
        <v>0</v>
      </c>
      <c r="E368" s="5">
        <v>-6813351.8300000001</v>
      </c>
    </row>
    <row r="369" spans="1:6" x14ac:dyDescent="0.25">
      <c r="A369" s="2">
        <v>44677</v>
      </c>
      <c r="B369" s="1" t="s">
        <v>329</v>
      </c>
      <c r="C369" s="9">
        <v>0</v>
      </c>
      <c r="D369" s="5">
        <v>945000</v>
      </c>
      <c r="E369" s="5">
        <v>-5868351.8300000001</v>
      </c>
      <c r="F369" t="s">
        <v>336</v>
      </c>
    </row>
    <row r="370" spans="1:6" x14ac:dyDescent="0.25">
      <c r="A370" s="2">
        <v>44677</v>
      </c>
      <c r="B370" s="1" t="s">
        <v>326</v>
      </c>
      <c r="C370" s="9">
        <v>0</v>
      </c>
      <c r="D370" s="5">
        <v>1000000</v>
      </c>
      <c r="E370" s="5">
        <v>-4868351.83</v>
      </c>
      <c r="F370" t="s">
        <v>336</v>
      </c>
    </row>
    <row r="371" spans="1:6" x14ac:dyDescent="0.25">
      <c r="A371" s="2">
        <v>44677</v>
      </c>
      <c r="B371" s="1" t="s">
        <v>326</v>
      </c>
      <c r="C371" s="9">
        <v>0</v>
      </c>
      <c r="D371" s="5">
        <v>360000</v>
      </c>
      <c r="E371" s="5">
        <v>-4508351.83</v>
      </c>
      <c r="F371" t="s">
        <v>336</v>
      </c>
    </row>
    <row r="372" spans="1:6" x14ac:dyDescent="0.25">
      <c r="A372" s="2">
        <v>44677</v>
      </c>
      <c r="B372" s="1" t="s">
        <v>328</v>
      </c>
      <c r="C372" s="9">
        <v>0</v>
      </c>
      <c r="D372" s="5">
        <v>1000000</v>
      </c>
      <c r="E372" s="5">
        <v>-3508351.83</v>
      </c>
      <c r="F372" t="s">
        <v>336</v>
      </c>
    </row>
    <row r="373" spans="1:6" ht="15" customHeight="1" x14ac:dyDescent="0.25">
      <c r="A373" s="2">
        <v>44677</v>
      </c>
      <c r="B373" s="1" t="s">
        <v>319</v>
      </c>
      <c r="C373" s="5">
        <v>0</v>
      </c>
      <c r="D373" s="5">
        <v>3252768.97</v>
      </c>
      <c r="E373" s="5">
        <v>-255582.86</v>
      </c>
    </row>
    <row r="374" spans="1:6" ht="15" customHeight="1" x14ac:dyDescent="0.25">
      <c r="A374" s="2">
        <v>44677</v>
      </c>
      <c r="B374" s="1" t="s">
        <v>320</v>
      </c>
      <c r="C374" s="5">
        <v>39846.42</v>
      </c>
      <c r="D374" s="5">
        <v>0</v>
      </c>
      <c r="E374" s="5">
        <v>-295429.28000000003</v>
      </c>
    </row>
    <row r="375" spans="1:6" ht="15" customHeight="1" x14ac:dyDescent="0.25">
      <c r="A375" s="2">
        <v>44677</v>
      </c>
      <c r="B375" s="1" t="s">
        <v>23</v>
      </c>
      <c r="C375" s="5">
        <v>1626.38</v>
      </c>
      <c r="D375" s="5">
        <v>0</v>
      </c>
      <c r="E375" s="5">
        <v>-297055.65999999997</v>
      </c>
    </row>
    <row r="376" spans="1:6" x14ac:dyDescent="0.25">
      <c r="A376" s="2">
        <v>44677</v>
      </c>
      <c r="B376" s="1" t="s">
        <v>325</v>
      </c>
      <c r="C376" s="5">
        <v>0</v>
      </c>
      <c r="D376" s="5">
        <v>2600000</v>
      </c>
      <c r="E376" s="5">
        <v>2302944.34</v>
      </c>
    </row>
    <row r="377" spans="1:6" x14ac:dyDescent="0.25">
      <c r="A377" s="2">
        <v>44677</v>
      </c>
      <c r="B377" s="1" t="s">
        <v>327</v>
      </c>
      <c r="C377" s="9">
        <v>950000</v>
      </c>
      <c r="D377" s="5">
        <v>0</v>
      </c>
      <c r="E377" s="5">
        <v>1352944.34</v>
      </c>
      <c r="F377" t="s">
        <v>336</v>
      </c>
    </row>
    <row r="378" spans="1:6" ht="15" customHeight="1" x14ac:dyDescent="0.25">
      <c r="A378" s="2">
        <v>44677</v>
      </c>
      <c r="B378" s="1" t="s">
        <v>313</v>
      </c>
      <c r="C378" s="5">
        <v>250</v>
      </c>
      <c r="D378" s="5">
        <v>0</v>
      </c>
      <c r="E378" s="5">
        <v>1352694.34</v>
      </c>
    </row>
    <row r="379" spans="1:6" ht="15" customHeight="1" x14ac:dyDescent="0.25">
      <c r="A379" s="2">
        <v>44677</v>
      </c>
      <c r="B379" s="1" t="s">
        <v>315</v>
      </c>
      <c r="C379" s="5">
        <v>52.5</v>
      </c>
      <c r="D379" s="5">
        <v>0</v>
      </c>
      <c r="E379" s="5">
        <v>1352641.84</v>
      </c>
    </row>
    <row r="380" spans="1:6" ht="15" customHeight="1" x14ac:dyDescent="0.25">
      <c r="A380" s="2">
        <v>44677</v>
      </c>
      <c r="B380" s="1" t="s">
        <v>318</v>
      </c>
      <c r="C380" s="5">
        <v>21280.880000000001</v>
      </c>
      <c r="D380" s="5">
        <v>0</v>
      </c>
      <c r="E380" s="5">
        <v>1331360.96</v>
      </c>
    </row>
    <row r="381" spans="1:6" ht="15" customHeight="1" x14ac:dyDescent="0.25">
      <c r="A381" s="2">
        <v>44677</v>
      </c>
      <c r="B381" s="1" t="s">
        <v>319</v>
      </c>
      <c r="C381" s="5">
        <v>0</v>
      </c>
      <c r="D381" s="5">
        <v>579414.28</v>
      </c>
      <c r="E381" s="5">
        <v>1910775.24</v>
      </c>
    </row>
    <row r="382" spans="1:6" ht="15" customHeight="1" x14ac:dyDescent="0.25">
      <c r="A382" s="2">
        <v>44677</v>
      </c>
      <c r="B382" s="1" t="s">
        <v>320</v>
      </c>
      <c r="C382" s="5">
        <v>7097.82</v>
      </c>
      <c r="D382" s="5">
        <v>0</v>
      </c>
      <c r="E382" s="5">
        <v>1903677.42</v>
      </c>
    </row>
    <row r="383" spans="1:6" ht="15" customHeight="1" x14ac:dyDescent="0.25">
      <c r="A383" s="2">
        <v>44677</v>
      </c>
      <c r="B383" s="1" t="s">
        <v>23</v>
      </c>
      <c r="C383" s="5">
        <v>289.70999999999998</v>
      </c>
      <c r="D383" s="5">
        <v>0</v>
      </c>
      <c r="E383" s="5">
        <v>1903387.71</v>
      </c>
    </row>
    <row r="384" spans="1:6" x14ac:dyDescent="0.25">
      <c r="A384" s="2">
        <v>44677</v>
      </c>
      <c r="B384" s="1" t="s">
        <v>327</v>
      </c>
      <c r="C384" s="9">
        <v>500000</v>
      </c>
      <c r="D384" s="5">
        <v>0</v>
      </c>
      <c r="E384" s="5">
        <v>1403387.71</v>
      </c>
      <c r="F384" t="s">
        <v>336</v>
      </c>
    </row>
    <row r="385" spans="1:6" ht="15" customHeight="1" x14ac:dyDescent="0.25">
      <c r="A385" s="2">
        <v>44677</v>
      </c>
      <c r="B385" s="1" t="s">
        <v>313</v>
      </c>
      <c r="C385" s="5">
        <v>250</v>
      </c>
      <c r="D385" s="5">
        <v>0</v>
      </c>
      <c r="E385" s="5">
        <v>1403137.71</v>
      </c>
    </row>
    <row r="386" spans="1:6" ht="15" customHeight="1" x14ac:dyDescent="0.25">
      <c r="A386" s="2">
        <v>44677</v>
      </c>
      <c r="B386" s="1" t="s">
        <v>315</v>
      </c>
      <c r="C386" s="5">
        <v>52.5</v>
      </c>
      <c r="D386" s="5">
        <v>0</v>
      </c>
      <c r="E386" s="5">
        <v>1403085.21</v>
      </c>
    </row>
    <row r="387" spans="1:6" x14ac:dyDescent="0.25">
      <c r="A387" s="2">
        <v>44677</v>
      </c>
      <c r="B387" s="1" t="s">
        <v>329</v>
      </c>
      <c r="C387" s="9">
        <v>2000000</v>
      </c>
      <c r="D387" s="5">
        <v>0</v>
      </c>
      <c r="E387" s="5">
        <v>-596914.79</v>
      </c>
      <c r="F387" t="s">
        <v>336</v>
      </c>
    </row>
    <row r="388" spans="1:6" ht="15" customHeight="1" x14ac:dyDescent="0.25">
      <c r="A388" s="2">
        <v>44677</v>
      </c>
      <c r="B388" s="1" t="s">
        <v>313</v>
      </c>
      <c r="C388" s="5">
        <v>250</v>
      </c>
      <c r="D388" s="5">
        <v>0</v>
      </c>
      <c r="E388" s="5">
        <v>-597164.79</v>
      </c>
    </row>
    <row r="389" spans="1:6" ht="15" customHeight="1" x14ac:dyDescent="0.25">
      <c r="A389" s="2">
        <v>44677</v>
      </c>
      <c r="B389" s="1" t="s">
        <v>315</v>
      </c>
      <c r="C389" s="5">
        <v>52.5</v>
      </c>
      <c r="D389" s="5">
        <v>0</v>
      </c>
      <c r="E389" s="5">
        <v>-597217.29</v>
      </c>
    </row>
    <row r="390" spans="1:6" ht="15" customHeight="1" x14ac:dyDescent="0.25">
      <c r="A390" s="2">
        <v>44677</v>
      </c>
      <c r="B390" s="1" t="s">
        <v>8</v>
      </c>
      <c r="C390" s="5">
        <v>24010.89</v>
      </c>
      <c r="D390" s="5">
        <v>0</v>
      </c>
      <c r="E390" s="5">
        <v>-621228.18000000005</v>
      </c>
    </row>
    <row r="391" spans="1:6" ht="15" customHeight="1" x14ac:dyDescent="0.25">
      <c r="A391" s="2">
        <v>44677</v>
      </c>
      <c r="B391" s="1" t="s">
        <v>32</v>
      </c>
      <c r="C391" s="5">
        <v>22993.1</v>
      </c>
      <c r="D391" s="5">
        <v>0</v>
      </c>
      <c r="E391" s="5">
        <v>-644221.28</v>
      </c>
    </row>
    <row r="392" spans="1:6" ht="15" customHeight="1" x14ac:dyDescent="0.25">
      <c r="A392" s="2">
        <v>44677</v>
      </c>
      <c r="B392" s="1" t="s">
        <v>318</v>
      </c>
      <c r="C392" s="5">
        <v>341250</v>
      </c>
      <c r="D392" s="5">
        <v>0</v>
      </c>
      <c r="E392" s="5">
        <v>-985471.28</v>
      </c>
    </row>
    <row r="393" spans="1:6" ht="15" customHeight="1" x14ac:dyDescent="0.25">
      <c r="A393" s="2">
        <v>44677</v>
      </c>
      <c r="B393" s="1" t="s">
        <v>8</v>
      </c>
      <c r="C393" s="5">
        <v>2047.5</v>
      </c>
      <c r="D393" s="5">
        <v>0</v>
      </c>
      <c r="E393" s="5">
        <v>-987518.78</v>
      </c>
    </row>
    <row r="394" spans="1:6" ht="15" customHeight="1" x14ac:dyDescent="0.25">
      <c r="A394" s="2">
        <v>44678</v>
      </c>
      <c r="B394" s="1" t="s">
        <v>318</v>
      </c>
      <c r="C394" s="5">
        <v>99739.82</v>
      </c>
      <c r="D394" s="5">
        <v>0</v>
      </c>
      <c r="E394" s="5">
        <v>-1087258.6000000001</v>
      </c>
    </row>
    <row r="395" spans="1:6" ht="15" customHeight="1" x14ac:dyDescent="0.25">
      <c r="A395" s="2">
        <v>44678</v>
      </c>
      <c r="B395" s="1" t="s">
        <v>318</v>
      </c>
      <c r="C395" s="5">
        <v>160216</v>
      </c>
      <c r="D395" s="5">
        <v>0</v>
      </c>
      <c r="E395" s="5">
        <v>-1247474.6000000001</v>
      </c>
    </row>
    <row r="396" spans="1:6" ht="15" customHeight="1" x14ac:dyDescent="0.25">
      <c r="A396" s="2">
        <v>44678</v>
      </c>
      <c r="B396" s="1" t="s">
        <v>318</v>
      </c>
      <c r="C396" s="5">
        <v>275000</v>
      </c>
      <c r="D396" s="5">
        <v>0</v>
      </c>
      <c r="E396" s="5">
        <v>-1522474.6</v>
      </c>
    </row>
    <row r="397" spans="1:6" ht="15" customHeight="1" x14ac:dyDescent="0.25">
      <c r="A397" s="2">
        <v>44678</v>
      </c>
      <c r="B397" s="1" t="s">
        <v>318</v>
      </c>
      <c r="C397" s="5">
        <v>300000</v>
      </c>
      <c r="D397" s="5">
        <v>0</v>
      </c>
      <c r="E397" s="5">
        <v>-1822474.6</v>
      </c>
    </row>
    <row r="398" spans="1:6" ht="15" customHeight="1" x14ac:dyDescent="0.25">
      <c r="A398" s="2">
        <v>44678</v>
      </c>
      <c r="B398" s="1" t="s">
        <v>318</v>
      </c>
      <c r="C398" s="5">
        <v>315000</v>
      </c>
      <c r="D398" s="5">
        <v>0</v>
      </c>
      <c r="E398" s="5">
        <v>-2137474.6</v>
      </c>
    </row>
    <row r="399" spans="1:6" ht="15" customHeight="1" x14ac:dyDescent="0.25">
      <c r="A399" s="2">
        <v>44678</v>
      </c>
      <c r="B399" s="1" t="s">
        <v>318</v>
      </c>
      <c r="C399" s="5">
        <v>326000</v>
      </c>
      <c r="D399" s="5">
        <v>0</v>
      </c>
      <c r="E399" s="5">
        <v>-2463474.6</v>
      </c>
    </row>
    <row r="400" spans="1:6" ht="15" customHeight="1" x14ac:dyDescent="0.25">
      <c r="A400" s="2">
        <v>44678</v>
      </c>
      <c r="B400" s="6" t="s">
        <v>351</v>
      </c>
      <c r="C400" s="7">
        <v>0</v>
      </c>
      <c r="D400" s="7">
        <v>10528506.48</v>
      </c>
      <c r="E400" s="5">
        <v>8065031.8799999999</v>
      </c>
    </row>
    <row r="401" spans="1:6" ht="15" customHeight="1" x14ac:dyDescent="0.25">
      <c r="A401" s="2">
        <v>44678</v>
      </c>
      <c r="B401" s="1" t="s">
        <v>320</v>
      </c>
      <c r="C401" s="5">
        <v>128974.2</v>
      </c>
      <c r="D401" s="5">
        <v>0</v>
      </c>
      <c r="E401" s="5">
        <v>7936057.6799999997</v>
      </c>
    </row>
    <row r="402" spans="1:6" ht="15" customHeight="1" x14ac:dyDescent="0.25">
      <c r="A402" s="2">
        <v>44678</v>
      </c>
      <c r="B402" s="6" t="s">
        <v>361</v>
      </c>
      <c r="C402" s="7">
        <v>13160.16</v>
      </c>
      <c r="D402" s="5">
        <v>0</v>
      </c>
      <c r="E402" s="5">
        <v>7922897.5199999996</v>
      </c>
    </row>
    <row r="403" spans="1:6" ht="15" customHeight="1" x14ac:dyDescent="0.25">
      <c r="A403" s="2">
        <v>44678</v>
      </c>
      <c r="B403" s="6" t="s">
        <v>362</v>
      </c>
      <c r="C403" s="7">
        <v>2763.63</v>
      </c>
      <c r="D403" s="5">
        <v>0</v>
      </c>
      <c r="E403" s="5">
        <v>7920133.8899999997</v>
      </c>
    </row>
    <row r="404" spans="1:6" ht="15" customHeight="1" x14ac:dyDescent="0.25">
      <c r="A404" s="2">
        <v>44678</v>
      </c>
      <c r="B404" s="6" t="s">
        <v>363</v>
      </c>
      <c r="C404" s="7">
        <v>394.8</v>
      </c>
      <c r="D404" s="5">
        <v>0</v>
      </c>
      <c r="E404" s="5">
        <v>7919739.0899999999</v>
      </c>
    </row>
    <row r="405" spans="1:6" ht="15" customHeight="1" x14ac:dyDescent="0.25">
      <c r="A405" s="2">
        <v>44678</v>
      </c>
      <c r="B405" s="1" t="s">
        <v>319</v>
      </c>
      <c r="C405" s="5">
        <v>0</v>
      </c>
      <c r="D405" s="5">
        <v>93835</v>
      </c>
      <c r="E405" s="5">
        <v>8013574.0899999999</v>
      </c>
    </row>
    <row r="406" spans="1:6" ht="15" customHeight="1" x14ac:dyDescent="0.25">
      <c r="A406" s="2">
        <v>44678</v>
      </c>
      <c r="B406" s="1" t="s">
        <v>320</v>
      </c>
      <c r="C406" s="5">
        <v>1149.48</v>
      </c>
      <c r="D406" s="5">
        <v>0</v>
      </c>
      <c r="E406" s="5">
        <v>8012424.6100000003</v>
      </c>
    </row>
    <row r="407" spans="1:6" ht="15" customHeight="1" x14ac:dyDescent="0.25">
      <c r="A407" s="2">
        <v>44678</v>
      </c>
      <c r="B407" s="1" t="s">
        <v>23</v>
      </c>
      <c r="C407" s="5">
        <v>46.92</v>
      </c>
      <c r="D407" s="5">
        <v>0</v>
      </c>
      <c r="E407" s="5">
        <v>8012377.6900000004</v>
      </c>
    </row>
    <row r="408" spans="1:6" ht="15" customHeight="1" x14ac:dyDescent="0.25">
      <c r="A408" s="2">
        <v>44678</v>
      </c>
      <c r="B408" s="1" t="s">
        <v>323</v>
      </c>
      <c r="C408" s="5">
        <v>690000</v>
      </c>
      <c r="D408" s="5">
        <v>0</v>
      </c>
      <c r="E408" s="5">
        <v>7322377.6900000004</v>
      </c>
    </row>
    <row r="409" spans="1:6" ht="15" customHeight="1" x14ac:dyDescent="0.25">
      <c r="A409" s="2">
        <v>44678</v>
      </c>
      <c r="B409" s="1" t="s">
        <v>313</v>
      </c>
      <c r="C409" s="5">
        <v>250</v>
      </c>
      <c r="D409" s="5">
        <v>0</v>
      </c>
      <c r="E409" s="5">
        <v>7322127.6900000004</v>
      </c>
    </row>
    <row r="410" spans="1:6" ht="15" customHeight="1" x14ac:dyDescent="0.25">
      <c r="A410" s="2">
        <v>44678</v>
      </c>
      <c r="B410" s="1" t="s">
        <v>315</v>
      </c>
      <c r="C410" s="5">
        <v>52.5</v>
      </c>
      <c r="D410" s="5">
        <v>0</v>
      </c>
      <c r="E410" s="5">
        <v>7322075.1900000004</v>
      </c>
    </row>
    <row r="411" spans="1:6" x14ac:dyDescent="0.25">
      <c r="A411" s="2">
        <v>44678</v>
      </c>
      <c r="B411" s="1" t="s">
        <v>327</v>
      </c>
      <c r="C411" s="9">
        <v>960000</v>
      </c>
      <c r="D411" s="5">
        <v>0</v>
      </c>
      <c r="E411" s="5">
        <v>6362075.1900000004</v>
      </c>
      <c r="F411" t="s">
        <v>336</v>
      </c>
    </row>
    <row r="412" spans="1:6" ht="15" customHeight="1" x14ac:dyDescent="0.25">
      <c r="A412" s="2">
        <v>44678</v>
      </c>
      <c r="B412" s="1" t="s">
        <v>313</v>
      </c>
      <c r="C412" s="5">
        <v>250</v>
      </c>
      <c r="D412" s="5">
        <v>0</v>
      </c>
      <c r="E412" s="5">
        <v>6361825.1900000004</v>
      </c>
    </row>
    <row r="413" spans="1:6" ht="15" customHeight="1" x14ac:dyDescent="0.25">
      <c r="A413" s="2">
        <v>44678</v>
      </c>
      <c r="B413" s="1" t="s">
        <v>315</v>
      </c>
      <c r="C413" s="5">
        <v>52.5</v>
      </c>
      <c r="D413" s="5">
        <v>0</v>
      </c>
      <c r="E413" s="5">
        <v>6361772.6900000004</v>
      </c>
    </row>
    <row r="414" spans="1:6" x14ac:dyDescent="0.25">
      <c r="A414" s="2">
        <v>44678</v>
      </c>
      <c r="B414" s="1" t="s">
        <v>326</v>
      </c>
      <c r="C414" s="9">
        <v>470000</v>
      </c>
      <c r="D414" s="5">
        <v>0</v>
      </c>
      <c r="E414" s="5">
        <v>5891772.6900000004</v>
      </c>
      <c r="F414" t="s">
        <v>336</v>
      </c>
    </row>
    <row r="415" spans="1:6" ht="15" customHeight="1" x14ac:dyDescent="0.25">
      <c r="A415" s="2">
        <v>44678</v>
      </c>
      <c r="B415" s="1" t="s">
        <v>313</v>
      </c>
      <c r="C415" s="5">
        <v>250</v>
      </c>
      <c r="D415" s="5">
        <v>0</v>
      </c>
      <c r="E415" s="5">
        <v>5891522.6900000004</v>
      </c>
    </row>
    <row r="416" spans="1:6" ht="15" customHeight="1" x14ac:dyDescent="0.25">
      <c r="A416" s="2">
        <v>44678</v>
      </c>
      <c r="B416" s="1" t="s">
        <v>315</v>
      </c>
      <c r="C416" s="5">
        <v>52.5</v>
      </c>
      <c r="D416" s="5">
        <v>0</v>
      </c>
      <c r="E416" s="5">
        <v>5891470.1900000004</v>
      </c>
    </row>
    <row r="417" spans="1:6" x14ac:dyDescent="0.25">
      <c r="A417" s="2">
        <v>44678</v>
      </c>
      <c r="B417" s="1" t="s">
        <v>327</v>
      </c>
      <c r="C417" s="9">
        <v>950000</v>
      </c>
      <c r="D417" s="5">
        <v>0</v>
      </c>
      <c r="E417" s="5">
        <v>4941470.1900000004</v>
      </c>
      <c r="F417" t="s">
        <v>336</v>
      </c>
    </row>
    <row r="418" spans="1:6" ht="15" customHeight="1" x14ac:dyDescent="0.25">
      <c r="A418" s="2">
        <v>44678</v>
      </c>
      <c r="B418" s="1" t="s">
        <v>313</v>
      </c>
      <c r="C418" s="5">
        <v>250</v>
      </c>
      <c r="D418" s="5">
        <v>0</v>
      </c>
      <c r="E418" s="5">
        <v>4941220.1900000004</v>
      </c>
    </row>
    <row r="419" spans="1:6" ht="15" customHeight="1" x14ac:dyDescent="0.25">
      <c r="A419" s="2">
        <v>44678</v>
      </c>
      <c r="B419" s="1" t="s">
        <v>315</v>
      </c>
      <c r="C419" s="5">
        <v>52.5</v>
      </c>
      <c r="D419" s="5">
        <v>0</v>
      </c>
      <c r="E419" s="5">
        <v>4941167.6900000004</v>
      </c>
    </row>
    <row r="420" spans="1:6" x14ac:dyDescent="0.25">
      <c r="A420" s="2">
        <v>44678</v>
      </c>
      <c r="B420" s="1" t="s">
        <v>325</v>
      </c>
      <c r="C420" s="5">
        <v>4000000</v>
      </c>
      <c r="D420" s="5">
        <v>0</v>
      </c>
      <c r="E420" s="5">
        <v>941167.69</v>
      </c>
    </row>
    <row r="421" spans="1:6" ht="15" customHeight="1" x14ac:dyDescent="0.25">
      <c r="A421" s="2">
        <v>44678</v>
      </c>
      <c r="B421" s="1" t="s">
        <v>313</v>
      </c>
      <c r="C421" s="5">
        <v>250</v>
      </c>
      <c r="D421" s="5">
        <v>0</v>
      </c>
      <c r="E421" s="5">
        <v>940917.69</v>
      </c>
    </row>
    <row r="422" spans="1:6" ht="15" customHeight="1" x14ac:dyDescent="0.25">
      <c r="A422" s="2">
        <v>44678</v>
      </c>
      <c r="B422" s="1" t="s">
        <v>315</v>
      </c>
      <c r="C422" s="5">
        <v>52.5</v>
      </c>
      <c r="D422" s="5">
        <v>0</v>
      </c>
      <c r="E422" s="5">
        <v>940865.19</v>
      </c>
    </row>
    <row r="423" spans="1:6" x14ac:dyDescent="0.25">
      <c r="A423" s="2">
        <v>44678</v>
      </c>
      <c r="B423" s="1" t="s">
        <v>328</v>
      </c>
      <c r="C423" s="9">
        <v>1000000</v>
      </c>
      <c r="D423" s="5">
        <v>0</v>
      </c>
      <c r="E423" s="5">
        <v>-59134.81</v>
      </c>
      <c r="F423" t="s">
        <v>336</v>
      </c>
    </row>
    <row r="424" spans="1:6" ht="15" customHeight="1" x14ac:dyDescent="0.25">
      <c r="A424" s="2">
        <v>44678</v>
      </c>
      <c r="B424" s="1" t="s">
        <v>313</v>
      </c>
      <c r="C424" s="5">
        <v>250</v>
      </c>
      <c r="D424" s="5">
        <v>0</v>
      </c>
      <c r="E424" s="5">
        <v>-59384.81</v>
      </c>
    </row>
    <row r="425" spans="1:6" ht="15" customHeight="1" x14ac:dyDescent="0.25">
      <c r="A425" s="2">
        <v>44678</v>
      </c>
      <c r="B425" s="1" t="s">
        <v>315</v>
      </c>
      <c r="C425" s="5">
        <v>52.5</v>
      </c>
      <c r="D425" s="5">
        <v>0</v>
      </c>
      <c r="E425" s="5">
        <v>-59437.31</v>
      </c>
    </row>
    <row r="426" spans="1:6" ht="15" customHeight="1" x14ac:dyDescent="0.25">
      <c r="A426" s="2">
        <v>44678</v>
      </c>
      <c r="B426" s="1" t="s">
        <v>8</v>
      </c>
      <c r="C426" s="5">
        <v>9745.56</v>
      </c>
      <c r="D426" s="5">
        <v>0</v>
      </c>
      <c r="E426" s="5">
        <v>-69182.87</v>
      </c>
    </row>
    <row r="427" spans="1:6" ht="15" customHeight="1" x14ac:dyDescent="0.25">
      <c r="A427" s="2">
        <v>44678</v>
      </c>
      <c r="B427" s="1" t="s">
        <v>32</v>
      </c>
      <c r="C427" s="5">
        <v>63734.05</v>
      </c>
      <c r="D427" s="5">
        <v>0</v>
      </c>
      <c r="E427" s="5">
        <v>-132916.92000000001</v>
      </c>
    </row>
    <row r="428" spans="1:6" ht="15" customHeight="1" x14ac:dyDescent="0.25">
      <c r="A428" s="2">
        <v>44678</v>
      </c>
      <c r="B428" s="1" t="s">
        <v>318</v>
      </c>
      <c r="C428" s="5">
        <v>341250</v>
      </c>
      <c r="D428" s="5">
        <v>0</v>
      </c>
      <c r="E428" s="5">
        <v>-474166.92</v>
      </c>
    </row>
    <row r="429" spans="1:6" ht="15" customHeight="1" x14ac:dyDescent="0.25">
      <c r="A429" s="2">
        <v>44678</v>
      </c>
      <c r="B429" s="1" t="s">
        <v>318</v>
      </c>
      <c r="C429" s="5">
        <v>445867.37</v>
      </c>
      <c r="D429" s="5">
        <v>0</v>
      </c>
      <c r="E429" s="5">
        <v>-920034.29</v>
      </c>
    </row>
    <row r="430" spans="1:6" ht="15" customHeight="1" x14ac:dyDescent="0.25">
      <c r="A430" s="2">
        <v>44678</v>
      </c>
      <c r="B430" s="1" t="s">
        <v>318</v>
      </c>
      <c r="C430" s="5">
        <v>1035000</v>
      </c>
      <c r="D430" s="5">
        <v>0</v>
      </c>
      <c r="E430" s="5">
        <v>-1955034.29</v>
      </c>
    </row>
    <row r="431" spans="1:6" ht="15" customHeight="1" x14ac:dyDescent="0.25">
      <c r="A431" s="2">
        <v>44678</v>
      </c>
      <c r="B431" s="1" t="s">
        <v>319</v>
      </c>
      <c r="C431" s="5">
        <v>0</v>
      </c>
      <c r="D431" s="5">
        <v>445867.37</v>
      </c>
      <c r="E431" s="5">
        <v>-1509166.92</v>
      </c>
    </row>
    <row r="432" spans="1:6" ht="15" customHeight="1" x14ac:dyDescent="0.25">
      <c r="A432" s="2">
        <v>44678</v>
      </c>
      <c r="B432" s="1" t="s">
        <v>319</v>
      </c>
      <c r="C432" s="5">
        <v>0</v>
      </c>
      <c r="D432" s="5">
        <v>341250</v>
      </c>
      <c r="E432" s="5">
        <v>-1167916.92</v>
      </c>
    </row>
    <row r="433" spans="1:5" ht="15" customHeight="1" x14ac:dyDescent="0.25">
      <c r="A433" s="2">
        <v>44678</v>
      </c>
      <c r="B433" s="1" t="s">
        <v>319</v>
      </c>
      <c r="C433" s="5">
        <v>0</v>
      </c>
      <c r="D433" s="5">
        <v>1035000</v>
      </c>
      <c r="E433" s="5">
        <v>-132916.92000000001</v>
      </c>
    </row>
    <row r="434" spans="1:5" ht="15" customHeight="1" x14ac:dyDescent="0.25">
      <c r="A434" s="2">
        <v>44678</v>
      </c>
      <c r="B434" s="1" t="s">
        <v>8</v>
      </c>
      <c r="C434" s="5">
        <v>10932.7</v>
      </c>
      <c r="D434" s="5">
        <v>0</v>
      </c>
      <c r="E434" s="5">
        <v>-143849.62</v>
      </c>
    </row>
    <row r="435" spans="1:5" ht="15" customHeight="1" x14ac:dyDescent="0.25">
      <c r="A435" s="2">
        <v>44678</v>
      </c>
      <c r="B435" s="1" t="s">
        <v>8</v>
      </c>
      <c r="C435" s="5">
        <v>0</v>
      </c>
      <c r="D435" s="5">
        <v>10932.7</v>
      </c>
      <c r="E435" s="5">
        <v>-132916.92000000001</v>
      </c>
    </row>
    <row r="436" spans="1:5" ht="15" customHeight="1" x14ac:dyDescent="0.25">
      <c r="A436" s="2">
        <v>44679</v>
      </c>
      <c r="B436" s="1" t="s">
        <v>318</v>
      </c>
      <c r="C436" s="5">
        <v>22000</v>
      </c>
      <c r="D436" s="5">
        <v>0</v>
      </c>
      <c r="E436" s="5">
        <v>-154916.92000000001</v>
      </c>
    </row>
    <row r="437" spans="1:5" ht="15" customHeight="1" x14ac:dyDescent="0.25">
      <c r="A437" s="2">
        <v>44679</v>
      </c>
      <c r="B437" s="1" t="s">
        <v>318</v>
      </c>
      <c r="C437" s="5">
        <v>89795.18</v>
      </c>
      <c r="D437" s="5">
        <v>0</v>
      </c>
      <c r="E437" s="5">
        <v>-244712.1</v>
      </c>
    </row>
    <row r="438" spans="1:5" ht="15" customHeight="1" x14ac:dyDescent="0.25">
      <c r="A438" s="2">
        <v>44679</v>
      </c>
      <c r="B438" s="1" t="s">
        <v>318</v>
      </c>
      <c r="C438" s="5">
        <v>210000</v>
      </c>
      <c r="D438" s="5">
        <v>0</v>
      </c>
      <c r="E438" s="5">
        <v>-454712.1</v>
      </c>
    </row>
    <row r="439" spans="1:5" ht="15" customHeight="1" x14ac:dyDescent="0.25">
      <c r="A439" s="2">
        <v>44679</v>
      </c>
      <c r="B439" s="1" t="s">
        <v>318</v>
      </c>
      <c r="C439" s="5">
        <v>210000</v>
      </c>
      <c r="D439" s="5">
        <v>0</v>
      </c>
      <c r="E439" s="5">
        <v>-664712.1</v>
      </c>
    </row>
    <row r="440" spans="1:5" ht="15" customHeight="1" x14ac:dyDescent="0.25">
      <c r="A440" s="2">
        <v>44679</v>
      </c>
      <c r="B440" s="1" t="s">
        <v>318</v>
      </c>
      <c r="C440" s="5">
        <v>240000</v>
      </c>
      <c r="D440" s="5">
        <v>0</v>
      </c>
      <c r="E440" s="5">
        <v>-904712.1</v>
      </c>
    </row>
    <row r="441" spans="1:5" ht="15" customHeight="1" x14ac:dyDescent="0.25">
      <c r="A441" s="2">
        <v>44679</v>
      </c>
      <c r="B441" s="1" t="s">
        <v>318</v>
      </c>
      <c r="C441" s="5">
        <v>273718.75</v>
      </c>
      <c r="D441" s="5">
        <v>0</v>
      </c>
      <c r="E441" s="5">
        <v>-1178430.8500000001</v>
      </c>
    </row>
    <row r="442" spans="1:5" ht="15" customHeight="1" x14ac:dyDescent="0.25">
      <c r="A442" s="2">
        <v>44679</v>
      </c>
      <c r="B442" s="1" t="s">
        <v>318</v>
      </c>
      <c r="C442" s="5">
        <v>277000</v>
      </c>
      <c r="D442" s="5">
        <v>0</v>
      </c>
      <c r="E442" s="5">
        <v>-1455430.85</v>
      </c>
    </row>
    <row r="443" spans="1:5" ht="15" customHeight="1" x14ac:dyDescent="0.25">
      <c r="A443" s="2">
        <v>44679</v>
      </c>
      <c r="B443" s="1" t="s">
        <v>318</v>
      </c>
      <c r="C443" s="5">
        <v>285000</v>
      </c>
      <c r="D443" s="5">
        <v>0</v>
      </c>
      <c r="E443" s="5">
        <v>-1740430.85</v>
      </c>
    </row>
    <row r="444" spans="1:5" ht="15" customHeight="1" x14ac:dyDescent="0.25">
      <c r="A444" s="2">
        <v>44679</v>
      </c>
      <c r="B444" s="1" t="s">
        <v>318</v>
      </c>
      <c r="C444" s="5">
        <v>287500</v>
      </c>
      <c r="D444" s="5">
        <v>0</v>
      </c>
      <c r="E444" s="5">
        <v>-2027930.85</v>
      </c>
    </row>
    <row r="445" spans="1:5" ht="15" customHeight="1" x14ac:dyDescent="0.25">
      <c r="A445" s="2">
        <v>44679</v>
      </c>
      <c r="B445" s="1" t="s">
        <v>318</v>
      </c>
      <c r="C445" s="5">
        <v>300000</v>
      </c>
      <c r="D445" s="5">
        <v>0</v>
      </c>
      <c r="E445" s="5">
        <v>-2327930.85</v>
      </c>
    </row>
    <row r="446" spans="1:5" ht="15" customHeight="1" x14ac:dyDescent="0.25">
      <c r="A446" s="2">
        <v>44679</v>
      </c>
      <c r="B446" s="1" t="s">
        <v>318</v>
      </c>
      <c r="C446" s="5">
        <v>300000</v>
      </c>
      <c r="D446" s="5">
        <v>0</v>
      </c>
      <c r="E446" s="5">
        <v>-2627930.85</v>
      </c>
    </row>
    <row r="447" spans="1:5" ht="15" customHeight="1" x14ac:dyDescent="0.25">
      <c r="A447" s="2">
        <v>44679</v>
      </c>
      <c r="B447" s="1" t="s">
        <v>318</v>
      </c>
      <c r="C447" s="5">
        <v>315000</v>
      </c>
      <c r="D447" s="5">
        <v>0</v>
      </c>
      <c r="E447" s="5">
        <v>-2942930.85</v>
      </c>
    </row>
    <row r="448" spans="1:5" ht="15" customHeight="1" x14ac:dyDescent="0.25">
      <c r="A448" s="2">
        <v>44679</v>
      </c>
      <c r="B448" s="1" t="s">
        <v>318</v>
      </c>
      <c r="C448" s="5">
        <v>363478.32</v>
      </c>
      <c r="D448" s="5">
        <v>0</v>
      </c>
      <c r="E448" s="5">
        <v>-3306409.17</v>
      </c>
    </row>
    <row r="449" spans="1:6" ht="15" customHeight="1" x14ac:dyDescent="0.25">
      <c r="A449" s="2">
        <v>44679</v>
      </c>
      <c r="B449" s="1" t="s">
        <v>318</v>
      </c>
      <c r="C449" s="5">
        <v>571199.76</v>
      </c>
      <c r="D449" s="5">
        <v>0</v>
      </c>
      <c r="E449" s="5">
        <v>-3877608.93</v>
      </c>
    </row>
    <row r="450" spans="1:6" ht="15" customHeight="1" x14ac:dyDescent="0.25">
      <c r="A450" s="2">
        <v>44679</v>
      </c>
      <c r="B450" s="1" t="s">
        <v>318</v>
      </c>
      <c r="C450" s="5">
        <v>1935083.67</v>
      </c>
      <c r="D450" s="5">
        <v>0</v>
      </c>
      <c r="E450" s="5">
        <v>-5812692.5999999996</v>
      </c>
    </row>
    <row r="451" spans="1:6" x14ac:dyDescent="0.25">
      <c r="A451" s="2">
        <v>44679</v>
      </c>
      <c r="B451" s="1" t="s">
        <v>325</v>
      </c>
      <c r="C451" s="5">
        <v>0</v>
      </c>
      <c r="D451" s="5">
        <v>1040000</v>
      </c>
      <c r="E451" s="5">
        <v>-4772692.5999999996</v>
      </c>
    </row>
    <row r="452" spans="1:6" x14ac:dyDescent="0.25">
      <c r="A452" s="2">
        <v>44679</v>
      </c>
      <c r="B452" s="1" t="s">
        <v>329</v>
      </c>
      <c r="C452" s="9">
        <v>0</v>
      </c>
      <c r="D452" s="5">
        <v>350000</v>
      </c>
      <c r="E452" s="5">
        <v>-4422692.5999999996</v>
      </c>
      <c r="F452" t="s">
        <v>336</v>
      </c>
    </row>
    <row r="453" spans="1:6" x14ac:dyDescent="0.25">
      <c r="A453" s="2">
        <v>44679</v>
      </c>
      <c r="B453" s="1" t="s">
        <v>325</v>
      </c>
      <c r="C453" s="5">
        <v>0</v>
      </c>
      <c r="D453" s="5">
        <v>3600000</v>
      </c>
      <c r="E453" s="5">
        <v>-822692.6</v>
      </c>
    </row>
    <row r="454" spans="1:6" ht="15" customHeight="1" x14ac:dyDescent="0.25">
      <c r="A454" s="2">
        <v>44679</v>
      </c>
      <c r="B454" s="1" t="s">
        <v>319</v>
      </c>
      <c r="C454" s="5">
        <v>0</v>
      </c>
      <c r="D454" s="5">
        <v>1000000</v>
      </c>
      <c r="E454" s="5">
        <v>177307.4</v>
      </c>
    </row>
    <row r="455" spans="1:6" ht="15" customHeight="1" x14ac:dyDescent="0.25">
      <c r="A455" s="2">
        <v>44679</v>
      </c>
      <c r="B455" s="1" t="s">
        <v>320</v>
      </c>
      <c r="C455" s="5">
        <v>12250</v>
      </c>
      <c r="D455" s="5">
        <v>0</v>
      </c>
      <c r="E455" s="5">
        <v>165057.4</v>
      </c>
    </row>
    <row r="456" spans="1:6" ht="15" customHeight="1" x14ac:dyDescent="0.25">
      <c r="A456" s="2">
        <v>44679</v>
      </c>
      <c r="B456" s="1" t="s">
        <v>23</v>
      </c>
      <c r="C456" s="5">
        <v>500</v>
      </c>
      <c r="D456" s="5">
        <v>0</v>
      </c>
      <c r="E456" s="5">
        <v>164557.4</v>
      </c>
    </row>
    <row r="457" spans="1:6" x14ac:dyDescent="0.25">
      <c r="A457" s="2">
        <v>44679</v>
      </c>
      <c r="B457" s="1" t="s">
        <v>329</v>
      </c>
      <c r="C457" s="9">
        <v>0</v>
      </c>
      <c r="D457" s="5">
        <v>850000</v>
      </c>
      <c r="E457" s="5">
        <v>1014557.4</v>
      </c>
      <c r="F457" t="s">
        <v>336</v>
      </c>
    </row>
    <row r="458" spans="1:6" ht="15" customHeight="1" x14ac:dyDescent="0.25">
      <c r="A458" s="2">
        <v>44679</v>
      </c>
      <c r="B458" s="1" t="s">
        <v>318</v>
      </c>
      <c r="C458" s="5">
        <v>180469.69</v>
      </c>
      <c r="D458" s="5">
        <v>0</v>
      </c>
      <c r="E458" s="5">
        <v>834087.71</v>
      </c>
    </row>
    <row r="459" spans="1:6" ht="15" customHeight="1" x14ac:dyDescent="0.25">
      <c r="A459" s="2">
        <v>44679</v>
      </c>
      <c r="B459" s="1" t="s">
        <v>319</v>
      </c>
      <c r="C459" s="5">
        <v>0</v>
      </c>
      <c r="D459" s="5">
        <v>1935083.67</v>
      </c>
      <c r="E459" s="5">
        <v>2769171.38</v>
      </c>
    </row>
    <row r="460" spans="1:6" ht="15" customHeight="1" x14ac:dyDescent="0.25">
      <c r="A460" s="2">
        <v>44679</v>
      </c>
      <c r="B460" s="1" t="s">
        <v>319</v>
      </c>
      <c r="C460" s="5">
        <v>0</v>
      </c>
      <c r="D460" s="5">
        <v>287500</v>
      </c>
      <c r="E460" s="5">
        <v>3056671.38</v>
      </c>
    </row>
    <row r="461" spans="1:6" ht="15" customHeight="1" x14ac:dyDescent="0.25">
      <c r="A461" s="2">
        <v>44679</v>
      </c>
      <c r="B461" s="1" t="s">
        <v>319</v>
      </c>
      <c r="C461" s="5">
        <v>0</v>
      </c>
      <c r="D461" s="5">
        <v>315000</v>
      </c>
      <c r="E461" s="5">
        <v>3371671.38</v>
      </c>
    </row>
    <row r="462" spans="1:6" ht="15" customHeight="1" x14ac:dyDescent="0.25">
      <c r="A462" s="2">
        <v>44679</v>
      </c>
      <c r="B462" s="1" t="s">
        <v>319</v>
      </c>
      <c r="C462" s="5">
        <v>0</v>
      </c>
      <c r="D462" s="5">
        <v>273718.75</v>
      </c>
      <c r="E462" s="5">
        <v>3645390.13</v>
      </c>
    </row>
    <row r="463" spans="1:6" ht="15" customHeight="1" x14ac:dyDescent="0.25">
      <c r="A463" s="2">
        <v>44679</v>
      </c>
      <c r="B463" s="1" t="s">
        <v>319</v>
      </c>
      <c r="C463" s="5">
        <v>0</v>
      </c>
      <c r="D463" s="5">
        <v>363478.32</v>
      </c>
      <c r="E463" s="5">
        <v>4008868.45</v>
      </c>
    </row>
    <row r="464" spans="1:6" ht="15" customHeight="1" x14ac:dyDescent="0.25">
      <c r="A464" s="2">
        <v>44679</v>
      </c>
      <c r="B464" s="1" t="s">
        <v>319</v>
      </c>
      <c r="C464" s="5">
        <v>0</v>
      </c>
      <c r="D464" s="5">
        <v>300000</v>
      </c>
      <c r="E464" s="5">
        <v>4308868.45</v>
      </c>
    </row>
    <row r="465" spans="1:5" ht="15" customHeight="1" x14ac:dyDescent="0.25">
      <c r="A465" s="2">
        <v>44679</v>
      </c>
      <c r="B465" s="1" t="s">
        <v>319</v>
      </c>
      <c r="C465" s="5">
        <v>0</v>
      </c>
      <c r="D465" s="5">
        <v>277000</v>
      </c>
      <c r="E465" s="5">
        <v>4585868.45</v>
      </c>
    </row>
    <row r="466" spans="1:5" ht="15" customHeight="1" x14ac:dyDescent="0.25">
      <c r="A466" s="2">
        <v>44679</v>
      </c>
      <c r="B466" s="1" t="s">
        <v>319</v>
      </c>
      <c r="C466" s="5">
        <v>0</v>
      </c>
      <c r="D466" s="5">
        <v>571199.76</v>
      </c>
      <c r="E466" s="5">
        <v>5157068.21</v>
      </c>
    </row>
    <row r="467" spans="1:5" ht="15" customHeight="1" x14ac:dyDescent="0.25">
      <c r="A467" s="2">
        <v>44679</v>
      </c>
      <c r="B467" s="1" t="s">
        <v>319</v>
      </c>
      <c r="C467" s="5">
        <v>0</v>
      </c>
      <c r="D467" s="5">
        <v>300000</v>
      </c>
      <c r="E467" s="5">
        <v>5457068.21</v>
      </c>
    </row>
    <row r="468" spans="1:5" ht="15" customHeight="1" x14ac:dyDescent="0.25">
      <c r="A468" s="2">
        <v>44679</v>
      </c>
      <c r="B468" s="1" t="s">
        <v>319</v>
      </c>
      <c r="C468" s="5">
        <v>0</v>
      </c>
      <c r="D468" s="5">
        <v>285000</v>
      </c>
      <c r="E468" s="5">
        <v>5742068.21</v>
      </c>
    </row>
    <row r="469" spans="1:5" ht="15" customHeight="1" x14ac:dyDescent="0.25">
      <c r="A469" s="2">
        <v>44679</v>
      </c>
      <c r="B469" s="1" t="s">
        <v>8</v>
      </c>
      <c r="C469" s="5">
        <v>35237.97</v>
      </c>
      <c r="D469" s="5">
        <v>0</v>
      </c>
      <c r="E469" s="5">
        <v>5706830.2400000002</v>
      </c>
    </row>
    <row r="470" spans="1:5" ht="15" customHeight="1" x14ac:dyDescent="0.25">
      <c r="A470" s="2">
        <v>44679</v>
      </c>
      <c r="B470" s="1" t="s">
        <v>32</v>
      </c>
      <c r="C470" s="5">
        <v>6000</v>
      </c>
      <c r="D470" s="5">
        <v>0</v>
      </c>
      <c r="E470" s="5">
        <v>5700830.2400000002</v>
      </c>
    </row>
    <row r="471" spans="1:5" ht="15" customHeight="1" x14ac:dyDescent="0.25">
      <c r="A471" s="2">
        <v>44679</v>
      </c>
      <c r="B471" s="1" t="s">
        <v>8</v>
      </c>
      <c r="C471" s="5">
        <v>0</v>
      </c>
      <c r="D471" s="5">
        <v>29447.88</v>
      </c>
      <c r="E471" s="5">
        <v>5730278.1200000001</v>
      </c>
    </row>
    <row r="472" spans="1:5" ht="15" customHeight="1" x14ac:dyDescent="0.25">
      <c r="A472" s="2">
        <v>44679</v>
      </c>
      <c r="B472" s="1" t="s">
        <v>318</v>
      </c>
      <c r="C472" s="5">
        <v>46718.1</v>
      </c>
      <c r="D472" s="5">
        <v>0</v>
      </c>
      <c r="E472" s="5">
        <v>5683560.0199999996</v>
      </c>
    </row>
    <row r="473" spans="1:5" ht="15" customHeight="1" x14ac:dyDescent="0.25">
      <c r="A473" s="2">
        <v>44679</v>
      </c>
      <c r="B473" s="1" t="s">
        <v>318</v>
      </c>
      <c r="C473" s="5">
        <v>280000</v>
      </c>
      <c r="D473" s="5">
        <v>0</v>
      </c>
      <c r="E473" s="5">
        <v>5403560.0199999996</v>
      </c>
    </row>
    <row r="474" spans="1:5" ht="15" customHeight="1" x14ac:dyDescent="0.25">
      <c r="A474" s="2">
        <v>44679</v>
      </c>
      <c r="B474" s="1" t="s">
        <v>318</v>
      </c>
      <c r="C474" s="5">
        <v>341250</v>
      </c>
      <c r="D474" s="5">
        <v>0</v>
      </c>
      <c r="E474" s="5">
        <v>5062310.0199999996</v>
      </c>
    </row>
    <row r="475" spans="1:5" ht="15" customHeight="1" x14ac:dyDescent="0.25">
      <c r="A475" s="2">
        <v>44679</v>
      </c>
      <c r="B475" s="1" t="s">
        <v>318</v>
      </c>
      <c r="C475" s="5">
        <v>341250</v>
      </c>
      <c r="D475" s="5">
        <v>0</v>
      </c>
      <c r="E475" s="5">
        <v>4721060.0199999996</v>
      </c>
    </row>
    <row r="476" spans="1:5" ht="15" customHeight="1" x14ac:dyDescent="0.25">
      <c r="A476" s="2">
        <v>44679</v>
      </c>
      <c r="B476" s="1" t="s">
        <v>318</v>
      </c>
      <c r="C476" s="5">
        <v>445867.37</v>
      </c>
      <c r="D476" s="5">
        <v>0</v>
      </c>
      <c r="E476" s="5">
        <v>4275192.6500000004</v>
      </c>
    </row>
    <row r="477" spans="1:5" ht="15" customHeight="1" x14ac:dyDescent="0.25">
      <c r="A477" s="2">
        <v>44679</v>
      </c>
      <c r="B477" s="1" t="s">
        <v>318</v>
      </c>
      <c r="C477" s="5">
        <v>1035000</v>
      </c>
      <c r="D477" s="5">
        <v>0</v>
      </c>
      <c r="E477" s="5">
        <v>3240192.65</v>
      </c>
    </row>
    <row r="478" spans="1:5" ht="15" customHeight="1" x14ac:dyDescent="0.25">
      <c r="A478" s="2">
        <v>44679</v>
      </c>
      <c r="B478" s="1" t="s">
        <v>8</v>
      </c>
      <c r="C478" s="5">
        <v>14940.51</v>
      </c>
      <c r="D478" s="5">
        <v>0</v>
      </c>
      <c r="E478" s="5">
        <v>3225252.14</v>
      </c>
    </row>
    <row r="479" spans="1:5" ht="15" customHeight="1" x14ac:dyDescent="0.25">
      <c r="A479" s="2">
        <v>44680</v>
      </c>
      <c r="B479" s="1" t="s">
        <v>318</v>
      </c>
      <c r="C479" s="5">
        <v>31460</v>
      </c>
      <c r="D479" s="5">
        <v>0</v>
      </c>
      <c r="E479" s="5">
        <v>3193792.14</v>
      </c>
    </row>
    <row r="480" spans="1:5" ht="15" customHeight="1" x14ac:dyDescent="0.25">
      <c r="A480" s="2">
        <v>44680</v>
      </c>
      <c r="B480" s="1" t="s">
        <v>318</v>
      </c>
      <c r="C480" s="5">
        <v>166997.95000000001</v>
      </c>
      <c r="D480" s="5">
        <v>0</v>
      </c>
      <c r="E480" s="5">
        <v>3026794.19</v>
      </c>
    </row>
    <row r="481" spans="1:5" ht="15" customHeight="1" x14ac:dyDescent="0.25">
      <c r="A481" s="2">
        <v>44680</v>
      </c>
      <c r="B481" s="1" t="s">
        <v>318</v>
      </c>
      <c r="C481" s="5">
        <v>273718.75</v>
      </c>
      <c r="D481" s="5">
        <v>0</v>
      </c>
      <c r="E481" s="5">
        <v>2753075.44</v>
      </c>
    </row>
    <row r="482" spans="1:5" ht="15" customHeight="1" x14ac:dyDescent="0.25">
      <c r="A482" s="2">
        <v>44680</v>
      </c>
      <c r="B482" s="1" t="s">
        <v>318</v>
      </c>
      <c r="C482" s="5">
        <v>276589.93</v>
      </c>
      <c r="D482" s="5">
        <v>0</v>
      </c>
      <c r="E482" s="5">
        <v>2476485.5099999998</v>
      </c>
    </row>
    <row r="483" spans="1:5" ht="15" customHeight="1" x14ac:dyDescent="0.25">
      <c r="A483" s="2">
        <v>44680</v>
      </c>
      <c r="B483" s="1" t="s">
        <v>318</v>
      </c>
      <c r="C483" s="5">
        <v>277000</v>
      </c>
      <c r="D483" s="5">
        <v>0</v>
      </c>
      <c r="E483" s="5">
        <v>2199485.5099999998</v>
      </c>
    </row>
    <row r="484" spans="1:5" ht="15" customHeight="1" x14ac:dyDescent="0.25">
      <c r="A484" s="2">
        <v>44680</v>
      </c>
      <c r="B484" s="1" t="s">
        <v>318</v>
      </c>
      <c r="C484" s="5">
        <v>285000</v>
      </c>
      <c r="D484" s="5">
        <v>0</v>
      </c>
      <c r="E484" s="5">
        <v>1914485.51</v>
      </c>
    </row>
    <row r="485" spans="1:5" ht="15" customHeight="1" x14ac:dyDescent="0.25">
      <c r="A485" s="2">
        <v>44680</v>
      </c>
      <c r="B485" s="1" t="s">
        <v>318</v>
      </c>
      <c r="C485" s="5">
        <v>287500</v>
      </c>
      <c r="D485" s="5">
        <v>0</v>
      </c>
      <c r="E485" s="5">
        <v>1626985.51</v>
      </c>
    </row>
    <row r="486" spans="1:5" ht="15" customHeight="1" x14ac:dyDescent="0.25">
      <c r="A486" s="2">
        <v>44680</v>
      </c>
      <c r="B486" s="1" t="s">
        <v>318</v>
      </c>
      <c r="C486" s="5">
        <v>298000</v>
      </c>
      <c r="D486" s="5">
        <v>0</v>
      </c>
      <c r="E486" s="5">
        <v>1328985.51</v>
      </c>
    </row>
    <row r="487" spans="1:5" ht="15" customHeight="1" x14ac:dyDescent="0.25">
      <c r="A487" s="2">
        <v>44680</v>
      </c>
      <c r="B487" s="1" t="s">
        <v>318</v>
      </c>
      <c r="C487" s="5">
        <v>300000</v>
      </c>
      <c r="D487" s="5">
        <v>0</v>
      </c>
      <c r="E487" s="5">
        <v>1028985.51</v>
      </c>
    </row>
    <row r="488" spans="1:5" ht="15" customHeight="1" x14ac:dyDescent="0.25">
      <c r="A488" s="2">
        <v>44680</v>
      </c>
      <c r="B488" s="1" t="s">
        <v>318</v>
      </c>
      <c r="C488" s="5">
        <v>300000</v>
      </c>
      <c r="D488" s="5">
        <v>0</v>
      </c>
      <c r="E488" s="5">
        <v>728985.51</v>
      </c>
    </row>
    <row r="489" spans="1:5" ht="15" customHeight="1" x14ac:dyDescent="0.25">
      <c r="A489" s="2">
        <v>44680</v>
      </c>
      <c r="B489" s="1" t="s">
        <v>318</v>
      </c>
      <c r="C489" s="5">
        <v>315000</v>
      </c>
      <c r="D489" s="5">
        <v>0</v>
      </c>
      <c r="E489" s="5">
        <v>413985.51</v>
      </c>
    </row>
    <row r="490" spans="1:5" ht="15" customHeight="1" x14ac:dyDescent="0.25">
      <c r="A490" s="2">
        <v>44680</v>
      </c>
      <c r="B490" s="1" t="s">
        <v>318</v>
      </c>
      <c r="C490" s="5">
        <v>315000</v>
      </c>
      <c r="D490" s="5">
        <v>0</v>
      </c>
      <c r="E490" s="5">
        <v>98985.51</v>
      </c>
    </row>
    <row r="491" spans="1:5" ht="15" customHeight="1" x14ac:dyDescent="0.25">
      <c r="A491" s="2">
        <v>44680</v>
      </c>
      <c r="B491" s="1" t="s">
        <v>318</v>
      </c>
      <c r="C491" s="5">
        <v>326000</v>
      </c>
      <c r="D491" s="5">
        <v>0</v>
      </c>
      <c r="E491" s="5">
        <v>-227014.49</v>
      </c>
    </row>
    <row r="492" spans="1:5" ht="15" customHeight="1" x14ac:dyDescent="0.25">
      <c r="A492" s="2">
        <v>44680</v>
      </c>
      <c r="B492" s="1" t="s">
        <v>318</v>
      </c>
      <c r="C492" s="5">
        <v>454155.54</v>
      </c>
      <c r="D492" s="5">
        <v>0</v>
      </c>
      <c r="E492" s="5">
        <v>-681170.03</v>
      </c>
    </row>
    <row r="493" spans="1:5" ht="15" customHeight="1" x14ac:dyDescent="0.25">
      <c r="A493" s="2">
        <v>44680</v>
      </c>
      <c r="B493" s="1" t="s">
        <v>318</v>
      </c>
      <c r="C493" s="5">
        <v>1935083.67</v>
      </c>
      <c r="D493" s="5">
        <v>0</v>
      </c>
      <c r="E493" s="5">
        <v>-2616253.7000000002</v>
      </c>
    </row>
    <row r="494" spans="1:5" ht="15" customHeight="1" x14ac:dyDescent="0.25">
      <c r="A494" s="2">
        <v>44680</v>
      </c>
      <c r="B494" s="1" t="s">
        <v>319</v>
      </c>
      <c r="C494" s="5">
        <v>0</v>
      </c>
      <c r="D494" s="5">
        <v>25740</v>
      </c>
      <c r="E494" s="5">
        <v>-2590513.7000000002</v>
      </c>
    </row>
    <row r="495" spans="1:5" ht="15" customHeight="1" x14ac:dyDescent="0.25">
      <c r="A495" s="2">
        <v>44680</v>
      </c>
      <c r="B495" s="1" t="s">
        <v>320</v>
      </c>
      <c r="C495" s="5">
        <v>315.32</v>
      </c>
      <c r="D495" s="5">
        <v>0</v>
      </c>
      <c r="E495" s="5">
        <v>-2590829.02</v>
      </c>
    </row>
    <row r="496" spans="1:5" ht="15" customHeight="1" x14ac:dyDescent="0.25">
      <c r="A496" s="2">
        <v>44680</v>
      </c>
      <c r="B496" s="1" t="s">
        <v>23</v>
      </c>
      <c r="C496" s="5">
        <v>12.87</v>
      </c>
      <c r="D496" s="5">
        <v>0</v>
      </c>
      <c r="E496" s="5">
        <v>-2590841.89</v>
      </c>
    </row>
    <row r="497" spans="1:7" x14ac:dyDescent="0.25">
      <c r="A497" s="2">
        <v>44680</v>
      </c>
      <c r="B497" s="1" t="s">
        <v>325</v>
      </c>
      <c r="C497" s="5">
        <v>0</v>
      </c>
      <c r="D497" s="5">
        <v>1650000</v>
      </c>
      <c r="E497" s="5">
        <v>-940841.89</v>
      </c>
    </row>
    <row r="498" spans="1:7" ht="15" customHeight="1" x14ac:dyDescent="0.25">
      <c r="A498" s="2">
        <v>44680</v>
      </c>
      <c r="B498" s="1" t="s">
        <v>319</v>
      </c>
      <c r="C498" s="5">
        <v>0</v>
      </c>
      <c r="D498" s="5">
        <v>11400</v>
      </c>
      <c r="E498" s="5">
        <v>-929441.89</v>
      </c>
    </row>
    <row r="499" spans="1:7" ht="15" customHeight="1" x14ac:dyDescent="0.25">
      <c r="A499" s="2">
        <v>44680</v>
      </c>
      <c r="B499" s="1" t="s">
        <v>320</v>
      </c>
      <c r="C499" s="5">
        <v>139.65</v>
      </c>
      <c r="D499" s="5">
        <v>0</v>
      </c>
      <c r="E499" s="5">
        <v>-929581.54</v>
      </c>
    </row>
    <row r="500" spans="1:7" ht="15" customHeight="1" x14ac:dyDescent="0.25">
      <c r="A500" s="2">
        <v>44680</v>
      </c>
      <c r="B500" s="1" t="s">
        <v>23</v>
      </c>
      <c r="C500" s="5">
        <v>5.7</v>
      </c>
      <c r="D500" s="5">
        <v>0</v>
      </c>
      <c r="E500" s="5">
        <v>-929587.24</v>
      </c>
    </row>
    <row r="501" spans="1:7" ht="15" customHeight="1" x14ac:dyDescent="0.25">
      <c r="A501" s="2">
        <v>44680</v>
      </c>
      <c r="B501" s="1" t="s">
        <v>8</v>
      </c>
      <c r="C501" s="5">
        <v>35051.879999999997</v>
      </c>
      <c r="D501" s="5">
        <v>0</v>
      </c>
      <c r="E501" s="5">
        <v>-964639.12</v>
      </c>
    </row>
    <row r="502" spans="1:7" ht="15" customHeight="1" x14ac:dyDescent="0.25">
      <c r="A502" s="2">
        <v>44680</v>
      </c>
      <c r="B502" s="1" t="s">
        <v>32</v>
      </c>
      <c r="C502" s="5">
        <v>222.84</v>
      </c>
      <c r="D502" s="5">
        <v>0</v>
      </c>
      <c r="E502" s="5">
        <v>-964861.96</v>
      </c>
      <c r="F502" s="21">
        <v>983983.69</v>
      </c>
      <c r="G502" s="22"/>
    </row>
  </sheetData>
  <autoFilter ref="A1:E5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2022-05-02T18:05:35Z</dcterms:created>
  <dcterms:modified xsi:type="dcterms:W3CDTF">2022-06-01T14:42:57Z</dcterms:modified>
</cp:coreProperties>
</file>