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5" windowWidth="18960" windowHeight="11325" firstSheet="1" activeTab="9"/>
  </bookViews>
  <sheets>
    <sheet name="Table 1" sheetId="1" r:id="rId1"/>
    <sheet name="Table 2" sheetId="2" r:id="rId2"/>
    <sheet name="Table 3" sheetId="3" r:id="rId3"/>
    <sheet name="Table 4" sheetId="4" r:id="rId4"/>
    <sheet name="Table 5" sheetId="5" r:id="rId5"/>
    <sheet name="Table 6" sheetId="6" r:id="rId6"/>
    <sheet name="Table 7" sheetId="7" r:id="rId7"/>
    <sheet name="Hoja3" sheetId="10" r:id="rId8"/>
    <sheet name="MOV DE ABRIL" sheetId="9" r:id="rId9"/>
    <sheet name="Hoja1" sheetId="8" r:id="rId10"/>
  </sheets>
  <definedNames>
    <definedName name="_xlnm._FilterDatabase" localSheetId="9" hidden="1">Hoja1!$A$1:$E$570</definedName>
  </definedNames>
  <calcPr calcId="144525"/>
  <pivotCaches>
    <pivotCache cacheId="7" r:id="rId11"/>
  </pivotCaches>
</workbook>
</file>

<file path=xl/calcChain.xml><?xml version="1.0" encoding="utf-8"?>
<calcChain xmlns="http://schemas.openxmlformats.org/spreadsheetml/2006/main">
  <c r="D10" i="10" l="1"/>
  <c r="D9" i="10"/>
  <c r="D7" i="10"/>
  <c r="D6" i="10"/>
  <c r="D5" i="10"/>
  <c r="D19" i="10"/>
  <c r="D18" i="10"/>
  <c r="D47" i="10"/>
  <c r="D53" i="10"/>
  <c r="D21" i="10"/>
  <c r="D16" i="10"/>
</calcChain>
</file>

<file path=xl/sharedStrings.xml><?xml version="1.0" encoding="utf-8"?>
<sst xmlns="http://schemas.openxmlformats.org/spreadsheetml/2006/main" count="1488" uniqueCount="373">
  <si>
    <r>
      <rPr>
        <b/>
        <sz val="24"/>
        <color rgb="FF1E1F21"/>
        <rFont val="Trebuchet MS"/>
        <family val="2"/>
      </rPr>
      <t xml:space="preserve">Resumen de cuenta
</t>
    </r>
    <r>
      <rPr>
        <b/>
        <sz val="8"/>
        <color rgb="FF1E1F21"/>
        <rFont val="Trebuchet MS"/>
        <family val="2"/>
      </rPr>
      <t xml:space="preserve">WORMS ARGENTINA SA CUIT: 30-71201396-2 RESPONSABLE INSCRIPTO AV CORRIENTES 832 2 24
</t>
    </r>
    <r>
      <rPr>
        <b/>
        <sz val="8"/>
        <color rgb="FF1E1F21"/>
        <rFont val="Trebuchet MS"/>
        <family val="2"/>
      </rPr>
      <t>S2000CTU ROSARIO, SANTA FE</t>
    </r>
  </si>
  <si>
    <r>
      <rPr>
        <b/>
        <sz val="10"/>
        <color rgb="FF1E1F21"/>
        <rFont val="Trebuchet MS"/>
        <family val="2"/>
      </rPr>
      <t xml:space="preserve">Período </t>
    </r>
    <r>
      <rPr>
        <sz val="8"/>
        <color rgb="FF1E1F21"/>
        <rFont val="Tahoma"/>
        <family val="2"/>
      </rPr>
      <t xml:space="preserve">Emisión mensual </t>
    </r>
    <r>
      <rPr>
        <sz val="9"/>
        <color rgb="FF1E1F21"/>
        <rFont val="Tahoma"/>
        <family val="2"/>
      </rPr>
      <t>Desde: 30/04/22 Hasta:  31/05/22</t>
    </r>
  </si>
  <si>
    <r>
      <rPr>
        <b/>
        <sz val="12"/>
        <color rgb="FF1E1F21"/>
        <rFont val="Trebuchet MS"/>
        <family val="2"/>
      </rPr>
      <t>Cuentas</t>
    </r>
  </si>
  <si>
    <r>
      <rPr>
        <b/>
        <sz val="12"/>
        <color rgb="FF1E1F21"/>
        <rFont val="Trebuchet MS"/>
        <family val="2"/>
      </rPr>
      <t xml:space="preserve">Cuenta Corriente
</t>
    </r>
    <r>
      <rPr>
        <sz val="8"/>
        <color rgb="FF4F5457"/>
        <rFont val="Tahoma"/>
        <family val="2"/>
      </rPr>
      <t xml:space="preserve">Saldo total en cuentas al 31/05/22*
</t>
    </r>
    <r>
      <rPr>
        <sz val="10"/>
        <color rgb="FF1E1F21"/>
        <rFont val="Tahoma"/>
        <family val="2"/>
      </rPr>
      <t xml:space="preserve">$ </t>
    </r>
    <r>
      <rPr>
        <sz val="12"/>
        <color rgb="FF1E1F21"/>
        <rFont val="Tahoma"/>
        <family val="2"/>
      </rPr>
      <t>544.797</t>
    </r>
    <r>
      <rPr>
        <vertAlign val="superscript"/>
        <sz val="7.5"/>
        <color rgb="FF1E1F21"/>
        <rFont val="Tahoma"/>
        <family val="2"/>
      </rPr>
      <t xml:space="preserve">85
</t>
    </r>
    <r>
      <rPr>
        <sz val="10"/>
        <color rgb="FF1E1F21"/>
        <rFont val="Tahoma"/>
        <family val="2"/>
      </rPr>
      <t xml:space="preserve">U$S </t>
    </r>
    <r>
      <rPr>
        <sz val="12"/>
        <color rgb="FF1E1F21"/>
        <rFont val="Tahoma"/>
        <family val="2"/>
      </rPr>
      <t>0</t>
    </r>
    <r>
      <rPr>
        <vertAlign val="superscript"/>
        <sz val="7.5"/>
        <color rgb="FF1E1F21"/>
        <rFont val="Tahoma"/>
        <family val="2"/>
      </rPr>
      <t>00</t>
    </r>
  </si>
  <si>
    <r>
      <rPr>
        <sz val="7"/>
        <color rgb="FF797D84"/>
        <rFont val="Tahoma"/>
        <family val="2"/>
      </rPr>
      <t>Banco Santander Argentina S.A. es una sociedad anónima según la ley argentina, sito en Av. Juan de Garay 151 CABA (C1063ABB); CUIT 30-50000845-4; I.G.J. Nro. correlativo 800678. Ningún accionista mayoritario de capital extranjero responde por las operaciones del Banco, en exceso de su integración accionaria (Ley 25.738); tampoco lo hacen otras entidades que utilicen la marca Santander. Solicitamos a Ud/s. formular por escrito las observaciones de este resumen dentro de los 60 días de la fecha de emisión. De no recibir objeciones se presumirá conformidad con el mismo según Circular OPASI 2 del BCRA.</t>
    </r>
  </si>
  <si>
    <r>
      <rPr>
        <b/>
        <sz val="20"/>
        <color rgb="FF1E1F21"/>
        <rFont val="Trebuchet MS"/>
        <family val="2"/>
      </rPr>
      <t xml:space="preserve">Cuenta Corriente                                                         </t>
    </r>
    <r>
      <rPr>
        <b/>
        <vertAlign val="subscript"/>
        <sz val="10"/>
        <color rgb="FF1E1F21"/>
        <rFont val="Trebuchet MS"/>
        <family val="2"/>
      </rPr>
      <t xml:space="preserve">Período
</t>
    </r>
    <r>
      <rPr>
        <sz val="8"/>
        <color rgb="FF1E1F21"/>
        <rFont val="Tahoma"/>
        <family val="2"/>
      </rPr>
      <t xml:space="preserve">Emisión mensual
</t>
    </r>
    <r>
      <rPr>
        <b/>
        <sz val="10"/>
        <color rgb="FF1E1F21"/>
        <rFont val="Trebuchet MS"/>
        <family val="2"/>
      </rPr>
      <t xml:space="preserve">Saldo total en cuentas al 31/05/22 *                                                                                             </t>
    </r>
    <r>
      <rPr>
        <vertAlign val="superscript"/>
        <sz val="9"/>
        <color rgb="FF1E1F21"/>
        <rFont val="Tahoma"/>
        <family val="2"/>
      </rPr>
      <t xml:space="preserve">Desde: 30/04/22
</t>
    </r>
    <r>
      <rPr>
        <sz val="9"/>
        <color rgb="FF1E1F21"/>
        <rFont val="Tahoma"/>
        <family val="2"/>
      </rPr>
      <t>Hasta:  31/05/22</t>
    </r>
  </si>
  <si>
    <r>
      <rPr>
        <sz val="7"/>
        <color rgb="FF4F5457"/>
        <rFont val="Tahoma"/>
        <family val="2"/>
      </rPr>
      <t xml:space="preserve">Total en pesos                                     Total en dólares
</t>
    </r>
    <r>
      <rPr>
        <vertAlign val="superscript"/>
        <sz val="12"/>
        <color rgb="FF1E1F21"/>
        <rFont val="Tahoma"/>
        <family val="2"/>
      </rPr>
      <t xml:space="preserve">$ </t>
    </r>
    <r>
      <rPr>
        <sz val="16"/>
        <color rgb="FF1E1F21"/>
        <rFont val="Tahoma"/>
        <family val="2"/>
      </rPr>
      <t>544.797</t>
    </r>
    <r>
      <rPr>
        <vertAlign val="superscript"/>
        <sz val="9"/>
        <color rgb="FF1E1F21"/>
        <rFont val="Tahoma"/>
        <family val="2"/>
      </rPr>
      <t xml:space="preserve">85                </t>
    </r>
    <r>
      <rPr>
        <vertAlign val="superscript"/>
        <sz val="12"/>
        <color rgb="FF1E1F21"/>
        <rFont val="Tahoma"/>
        <family val="2"/>
      </rPr>
      <t xml:space="preserve">U$S </t>
    </r>
    <r>
      <rPr>
        <sz val="16"/>
        <color rgb="FF1E1F21"/>
        <rFont val="Tahoma"/>
        <family val="2"/>
      </rPr>
      <t>0</t>
    </r>
    <r>
      <rPr>
        <vertAlign val="superscript"/>
        <sz val="9"/>
        <color rgb="FF1E1F21"/>
        <rFont val="Tahoma"/>
        <family val="2"/>
      </rPr>
      <t>00</t>
    </r>
  </si>
  <si>
    <r>
      <rPr>
        <b/>
        <sz val="14"/>
        <color rgb="FF1E1F21"/>
        <rFont val="Trebuchet MS"/>
        <family val="2"/>
      </rPr>
      <t xml:space="preserve">Movimientos en pesos
</t>
    </r>
    <r>
      <rPr>
        <b/>
        <sz val="11"/>
        <color rgb="FF1E1F21"/>
        <rFont val="Trebuchet MS"/>
        <family val="2"/>
      </rPr>
      <t xml:space="preserve">Cuenta Corriente Nº 464-000240/2 </t>
    </r>
    <r>
      <rPr>
        <b/>
        <sz val="8"/>
        <color rgb="FF4F5457"/>
        <rFont val="Trebuchet MS"/>
        <family val="2"/>
      </rPr>
      <t xml:space="preserve">CBU: </t>
    </r>
    <r>
      <rPr>
        <sz val="8"/>
        <color rgb="FF4F5457"/>
        <rFont val="Tahoma"/>
        <family val="2"/>
      </rPr>
      <t>0720464120000000024022</t>
    </r>
  </si>
  <si>
    <r>
      <rPr>
        <sz val="6"/>
        <color rgb="FF4F5457"/>
        <rFont val="Tahoma"/>
        <family val="2"/>
      </rPr>
      <t>Fecha</t>
    </r>
  </si>
  <si>
    <r>
      <rPr>
        <sz val="6"/>
        <color rgb="FF4F5457"/>
        <rFont val="Tahoma"/>
        <family val="2"/>
      </rPr>
      <t>Comprobante</t>
    </r>
  </si>
  <si>
    <r>
      <rPr>
        <sz val="6"/>
        <color rgb="FF4F5457"/>
        <rFont val="Tahoma"/>
        <family val="2"/>
      </rPr>
      <t>Movimiento</t>
    </r>
  </si>
  <si>
    <r>
      <rPr>
        <sz val="6"/>
        <color rgb="FF4F5457"/>
        <rFont val="Tahoma"/>
        <family val="2"/>
      </rPr>
      <t>Débito</t>
    </r>
  </si>
  <si>
    <r>
      <rPr>
        <sz val="6"/>
        <color rgb="FF4F5457"/>
        <rFont val="Tahoma"/>
        <family val="2"/>
      </rPr>
      <t>Crédito</t>
    </r>
  </si>
  <si>
    <r>
      <rPr>
        <sz val="6"/>
        <color rgb="FF4F5457"/>
        <rFont val="Tahoma"/>
        <family val="2"/>
      </rPr>
      <t>Saldo en cuenta</t>
    </r>
  </si>
  <si>
    <r>
      <rPr>
        <b/>
        <sz val="8.5"/>
        <color rgb="FF1E1F21"/>
        <rFont val="Trebuchet MS"/>
        <family val="2"/>
      </rPr>
      <t>Saldo Inicial</t>
    </r>
  </si>
  <si>
    <r>
      <rPr>
        <sz val="8.5"/>
        <color rgb="FF1E1F21"/>
        <rFont val="Tahoma"/>
        <family val="2"/>
      </rPr>
      <t xml:space="preserve">Com transf a otros bancos canales
</t>
    </r>
    <r>
      <rPr>
        <sz val="7.5"/>
        <color rgb="FF4F5457"/>
        <rFont val="Tahoma"/>
        <family val="2"/>
      </rPr>
      <t>Comision transferencias</t>
    </r>
  </si>
  <si>
    <r>
      <rPr>
        <sz val="8.5"/>
        <color rgb="FF1E1F21"/>
        <rFont val="Tahoma"/>
        <family val="2"/>
      </rPr>
      <t>Iva 21%</t>
    </r>
  </si>
  <si>
    <r>
      <rPr>
        <sz val="8.5"/>
        <color rgb="FF1E1F21"/>
        <rFont val="Tahoma"/>
        <family val="2"/>
      </rPr>
      <t xml:space="preserve">Regimen de recaudacion sircreb b
</t>
    </r>
    <r>
      <rPr>
        <sz val="7.5"/>
        <color rgb="FF4F5457"/>
        <rFont val="Tahoma"/>
        <family val="2"/>
      </rPr>
      <t>Responsable:30712013962 / 0,05% sobre $15.527.463,60</t>
    </r>
  </si>
  <si>
    <r>
      <rPr>
        <sz val="8.5"/>
        <color rgb="FF1E1F21"/>
        <rFont val="Tahoma"/>
        <family val="2"/>
      </rPr>
      <t xml:space="preserve">Adel iibb pcia misiones convenio
</t>
    </r>
    <r>
      <rPr>
        <sz val="7.5"/>
        <color rgb="FF4F5457"/>
        <rFont val="Tahoma"/>
        <family val="2"/>
      </rPr>
      <t>Responsable:30712013962 / 1,2250% sobre $15.527.463,60</t>
    </r>
  </si>
  <si>
    <r>
      <rPr>
        <sz val="8.5"/>
        <color rgb="FF1E1F21"/>
        <rFont val="Tahoma"/>
        <family val="2"/>
      </rPr>
      <t>Echeq clearing recibido 48hs</t>
    </r>
  </si>
  <si>
    <r>
      <rPr>
        <sz val="8.5"/>
        <color rgb="FF1E1F21"/>
        <rFont val="Tahoma"/>
        <family val="2"/>
      </rPr>
      <t>Cheque debitado</t>
    </r>
  </si>
  <si>
    <r>
      <rPr>
        <sz val="8.5"/>
        <color rgb="FF1E1F21"/>
        <rFont val="Tahoma"/>
        <family val="2"/>
      </rPr>
      <t>Comision gestion cobertura de ch.</t>
    </r>
  </si>
  <si>
    <r>
      <rPr>
        <sz val="8.5"/>
        <color rgb="FF1E1F21"/>
        <rFont val="Tahoma"/>
        <family val="2"/>
      </rPr>
      <t>Orden de pago exportacion bienes</t>
    </r>
  </si>
  <si>
    <r>
      <rPr>
        <sz val="8.5"/>
        <color rgb="FF1E1F21"/>
        <rFont val="Tahoma"/>
        <family val="2"/>
      </rPr>
      <t xml:space="preserve">Pago cci 24hs no gravada interbank
</t>
    </r>
    <r>
      <rPr>
        <sz val="7.5"/>
        <color rgb="FF4F5457"/>
        <rFont val="Tahoma"/>
        <family val="2"/>
      </rPr>
      <t>A worms argentina sa / varios - var / 30712013962</t>
    </r>
  </si>
  <si>
    <r>
      <rPr>
        <sz val="8.5"/>
        <color rgb="FF1E1F21"/>
        <rFont val="Tahoma"/>
        <family val="2"/>
      </rPr>
      <t xml:space="preserve">Pagos ctas propias interbanking in
</t>
    </r>
    <r>
      <rPr>
        <sz val="7.5"/>
        <color rgb="FF4F5457"/>
        <rFont val="Tahoma"/>
        <family val="2"/>
      </rPr>
      <t>Worms argentina sa 30712013962 01 0841255</t>
    </r>
  </si>
  <si>
    <r>
      <rPr>
        <sz val="8.5"/>
        <color rgb="FF1E1F21"/>
        <rFont val="Tahoma"/>
        <family val="2"/>
      </rPr>
      <t xml:space="preserve">Pago de servicios
</t>
    </r>
    <r>
      <rPr>
        <sz val="7.5"/>
        <color rgb="FF4F5457"/>
        <rFont val="Tahoma"/>
        <family val="2"/>
      </rPr>
      <t>Imp.afip: 3071201396224151241</t>
    </r>
  </si>
  <si>
    <r>
      <rPr>
        <sz val="8.5"/>
        <color rgb="FF1E1F21"/>
        <rFont val="Tahoma"/>
        <family val="2"/>
      </rPr>
      <t>Impuesto ley 25.413 debito 0,6%</t>
    </r>
  </si>
  <si>
    <r>
      <rPr>
        <sz val="8.5"/>
        <color rgb="FF1E1F21"/>
        <rFont val="Tahoma"/>
        <family val="2"/>
      </rPr>
      <t>Valor al cobro comp elect prop loc</t>
    </r>
  </si>
  <si>
    <r>
      <rPr>
        <sz val="8.5"/>
        <color rgb="FF1E1F21"/>
        <rFont val="Tahoma"/>
        <family val="2"/>
      </rPr>
      <t>Comision ch o plazas y ca fed uni</t>
    </r>
  </si>
  <si>
    <r>
      <rPr>
        <sz val="8.5"/>
        <color rgb="FF1E1F21"/>
        <rFont val="Tahoma"/>
        <family val="2"/>
      </rPr>
      <t>Iva percepcion rg 2408</t>
    </r>
  </si>
  <si>
    <r>
      <rPr>
        <sz val="8.5"/>
        <color rgb="FF1E1F21"/>
        <rFont val="Tahoma"/>
        <family val="2"/>
      </rPr>
      <t xml:space="preserve">Transferencia recibida - credin
</t>
    </r>
    <r>
      <rPr>
        <sz val="7.5"/>
        <color rgb="FF4F5457"/>
        <rFont val="Tahoma"/>
        <family val="2"/>
      </rPr>
      <t>Id debin z0kv879405xo3mjnpeydx4 cuit 30529398227</t>
    </r>
  </si>
  <si>
    <r>
      <rPr>
        <sz val="8.5"/>
        <color rgb="FF1E1F21"/>
        <rFont val="Tahoma"/>
        <family val="2"/>
      </rPr>
      <t xml:space="preserve">Pagos ctas propias interbanking in
</t>
    </r>
    <r>
      <rPr>
        <sz val="7.5"/>
        <color rgb="FF4F5457"/>
        <rFont val="Tahoma"/>
        <family val="2"/>
      </rPr>
      <t>Worms argentina s.a worms ar 30712013962 01 0107600</t>
    </r>
  </si>
  <si>
    <r>
      <rPr>
        <sz val="8.5"/>
        <color rgb="FF1E1F21"/>
        <rFont val="Tahoma"/>
        <family val="2"/>
      </rPr>
      <t xml:space="preserve">Debito para pago de honorarios
</t>
    </r>
    <r>
      <rPr>
        <sz val="7.5"/>
        <color rgb="FF4F5457"/>
        <rFont val="Tahoma"/>
        <family val="2"/>
      </rPr>
      <t>00720464007003547731ars</t>
    </r>
  </si>
  <si>
    <r>
      <rPr>
        <sz val="8.5"/>
        <color rgb="FF1E1F21"/>
        <rFont val="Tahoma"/>
        <family val="2"/>
      </rPr>
      <t xml:space="preserve">Pagos ctas propias interbanking in
</t>
    </r>
    <r>
      <rPr>
        <sz val="7.5"/>
        <color rgb="FF4F5457"/>
        <rFont val="Tahoma"/>
        <family val="2"/>
      </rPr>
      <t>Worms argentina s a 30712013962 01 2437174</t>
    </r>
  </si>
  <si>
    <r>
      <rPr>
        <sz val="8.5"/>
        <color rgb="FF1E1F21"/>
        <rFont val="Tahoma"/>
        <family val="2"/>
      </rPr>
      <t xml:space="preserve">Debito transf. online banking emp
</t>
    </r>
    <r>
      <rPr>
        <sz val="7.5"/>
        <color rgb="FF4F5457"/>
        <rFont val="Tahoma"/>
        <family val="2"/>
      </rPr>
      <t>A servicios comunales sa / varios - var / 30710632495</t>
    </r>
  </si>
  <si>
    <r>
      <rPr>
        <sz val="8.5"/>
        <color rgb="FF1E1F21"/>
        <rFont val="Tahoma"/>
        <family val="2"/>
      </rPr>
      <t xml:space="preserve">Transferencia realizada
</t>
    </r>
    <r>
      <rPr>
        <sz val="7.5"/>
        <color rgb="FF4F5457"/>
        <rFont val="Tahoma"/>
        <family val="2"/>
      </rPr>
      <t>A litale srl / varios - var / 30712360298</t>
    </r>
  </si>
  <si>
    <r>
      <rPr>
        <sz val="8.5"/>
        <color rgb="FF1E1F21"/>
        <rFont val="Tahoma"/>
        <family val="2"/>
      </rPr>
      <t>Impuesto ley 25.413 credito 0,6%</t>
    </r>
  </si>
  <si>
    <r>
      <rPr>
        <sz val="8.5"/>
        <color rgb="FF1E1F21"/>
        <rFont val="Tahoma"/>
        <family val="2"/>
      </rPr>
      <t xml:space="preserve">Adel iibb pcia misiones convenio
</t>
    </r>
    <r>
      <rPr>
        <sz val="7.5"/>
        <color rgb="FF4F5457"/>
        <rFont val="Tahoma"/>
        <family val="2"/>
      </rPr>
      <t>Responsable:30712013962 / 1,2250% sobre $2.525.912,96</t>
    </r>
  </si>
  <si>
    <r>
      <rPr>
        <sz val="8.5"/>
        <color rgb="FF1E1F21"/>
        <rFont val="Tahoma"/>
        <family val="2"/>
      </rPr>
      <t xml:space="preserve">Regimen de recaudacion sircreb a
</t>
    </r>
    <r>
      <rPr>
        <sz val="7.5"/>
        <color rgb="FF4F5457"/>
        <rFont val="Tahoma"/>
        <family val="2"/>
      </rPr>
      <t>Responsable:30712013962 / 0,01% sobre $2.525.912,96</t>
    </r>
  </si>
  <si>
    <r>
      <rPr>
        <sz val="8.5"/>
        <color rgb="FF1E1F21"/>
        <rFont val="Tahoma"/>
        <family val="2"/>
      </rPr>
      <t xml:space="preserve">Deposito de efectivo
</t>
    </r>
    <r>
      <rPr>
        <sz val="7.5"/>
        <color rgb="FF4F5457"/>
        <rFont val="Tahoma"/>
        <family val="2"/>
      </rPr>
      <t>Tarj nro. 589244507200000002 - atm: s1pri499- op: 000000</t>
    </r>
  </si>
  <si>
    <r>
      <rPr>
        <sz val="8.5"/>
        <color rgb="FF1E1F21"/>
        <rFont val="Tahoma"/>
        <family val="2"/>
      </rPr>
      <t xml:space="preserve">Transferencia recibida - credin
</t>
    </r>
    <r>
      <rPr>
        <sz val="7.5"/>
        <color rgb="FF4F5457"/>
        <rFont val="Tahoma"/>
        <family val="2"/>
      </rPr>
      <t>Id debin 0v1jxon1l5jjr8pnz64el7 cuit 30717389715</t>
    </r>
  </si>
  <si>
    <r>
      <rPr>
        <sz val="8.5"/>
        <color rgb="FF1E1F21"/>
        <rFont val="Tahoma"/>
        <family val="2"/>
      </rPr>
      <t xml:space="preserve">Pago a proveedores recibido
</t>
    </r>
    <r>
      <rPr>
        <sz val="7.5"/>
        <color rgb="FF4F5457"/>
        <rFont val="Tahoma"/>
        <family val="2"/>
      </rPr>
      <t>Centro social y mutual del pe 30529398227 03 1762778</t>
    </r>
  </si>
  <si>
    <r>
      <rPr>
        <sz val="8.5"/>
        <color rgb="FF1E1F21"/>
        <rFont val="Tahoma"/>
        <family val="2"/>
      </rPr>
      <t xml:space="preserve">Transferencia realizada
</t>
    </r>
    <r>
      <rPr>
        <sz val="7.5"/>
        <color rgb="FF4F5457"/>
        <rFont val="Tahoma"/>
        <family val="2"/>
      </rPr>
      <t>A calzim sa / varios - var / 30716463229</t>
    </r>
  </si>
  <si>
    <r>
      <rPr>
        <sz val="8.5"/>
        <color rgb="FF1E1F21"/>
        <rFont val="Tahoma"/>
        <family val="2"/>
      </rPr>
      <t xml:space="preserve">Pago a proveedores recibido
</t>
    </r>
    <r>
      <rPr>
        <sz val="7.5"/>
        <color rgb="FF4F5457"/>
        <rFont val="Tahoma"/>
        <family val="2"/>
      </rPr>
      <t>Centro social y mutual del pe 30529398227 03 0901323</t>
    </r>
  </si>
  <si>
    <r>
      <rPr>
        <sz val="8.5"/>
        <color rgb="FF1E1F21"/>
        <rFont val="Tahoma"/>
        <family val="2"/>
      </rPr>
      <t xml:space="preserve">Transferencia recibida - credin
</t>
    </r>
    <r>
      <rPr>
        <sz val="7.5"/>
        <color rgb="FF4F5457"/>
        <rFont val="Tahoma"/>
        <family val="2"/>
      </rPr>
      <t>Id debin 76v4mr2z7rz4rzyndezol1 cuit 30529398227</t>
    </r>
  </si>
  <si>
    <r>
      <rPr>
        <sz val="8.5"/>
        <color rgb="FF1E1F21"/>
        <rFont val="Tahoma"/>
        <family val="2"/>
      </rPr>
      <t xml:space="preserve">Debito transf. online banking emp
</t>
    </r>
    <r>
      <rPr>
        <sz val="7.5"/>
        <color rgb="FF4F5457"/>
        <rFont val="Tahoma"/>
        <family val="2"/>
      </rPr>
      <t>A calzim sa / varios - var / 30716463229</t>
    </r>
  </si>
  <si>
    <r>
      <rPr>
        <sz val="8.5"/>
        <color rgb="FF1E1F21"/>
        <rFont val="Tahoma"/>
        <family val="2"/>
      </rPr>
      <t xml:space="preserve">Pago cci 24hs no gravada interbank
</t>
    </r>
    <r>
      <rPr>
        <sz val="7.5"/>
        <color rgb="FF4F5457"/>
        <rFont val="Tahoma"/>
        <family val="2"/>
      </rPr>
      <t>A worms argentina sa / factura - fac / 30712013962</t>
    </r>
  </si>
  <si>
    <r>
      <rPr>
        <sz val="8.5"/>
        <color rgb="FF1E1F21"/>
        <rFont val="Tahoma"/>
        <family val="2"/>
      </rPr>
      <t>Comision control e inform al bcra</t>
    </r>
  </si>
  <si>
    <r>
      <rPr>
        <sz val="8.5"/>
        <color rgb="FF1E1F21"/>
        <rFont val="Tahoma"/>
        <family val="2"/>
      </rPr>
      <t xml:space="preserve">Adel iibb pcia misiones convenio
</t>
    </r>
    <r>
      <rPr>
        <sz val="7.5"/>
        <color rgb="FF4F5457"/>
        <rFont val="Tahoma"/>
        <family val="2"/>
      </rPr>
      <t>Responsable:30712013962 / 1,2250% sobre $3.260.300,00</t>
    </r>
  </si>
  <si>
    <r>
      <rPr>
        <sz val="8.5"/>
        <color rgb="FF1E1F21"/>
        <rFont val="Tahoma"/>
        <family val="2"/>
      </rPr>
      <t xml:space="preserve">Regimen de recaudacion sircreb a
</t>
    </r>
    <r>
      <rPr>
        <sz val="7.5"/>
        <color rgb="FF4F5457"/>
        <rFont val="Tahoma"/>
        <family val="2"/>
      </rPr>
      <t>Responsable:30712013962 / 0,01% sobre $3.260.300,00</t>
    </r>
  </si>
  <si>
    <r>
      <rPr>
        <sz val="8.5"/>
        <color rgb="FF1E1F21"/>
        <rFont val="Tahoma"/>
        <family val="2"/>
      </rPr>
      <t xml:space="preserve">Credito transferencia por internet
</t>
    </r>
    <r>
      <rPr>
        <sz val="7.5"/>
        <color rgb="FF4F5457"/>
        <rFont val="Tahoma"/>
        <family val="2"/>
      </rPr>
      <t>De mutual asistencial y / - var / 30581096743</t>
    </r>
  </si>
  <si>
    <r>
      <rPr>
        <sz val="8.5"/>
        <color rgb="FF1E1F21"/>
        <rFont val="Tahoma"/>
        <family val="2"/>
      </rPr>
      <t xml:space="preserve">Debito transf. online banking emp
</t>
    </r>
    <r>
      <rPr>
        <sz val="7.5"/>
        <color rgb="FF4F5457"/>
        <rFont val="Tahoma"/>
        <family val="2"/>
      </rPr>
      <t>A gustavo nestor calamari / varios - var / 20214170796</t>
    </r>
  </si>
  <si>
    <r>
      <rPr>
        <sz val="8.5"/>
        <color rgb="FF1E1F21"/>
        <rFont val="Tahoma"/>
        <family val="2"/>
      </rPr>
      <t xml:space="preserve">Pagos ctas propias interbanking in
</t>
    </r>
    <r>
      <rPr>
        <sz val="7.5"/>
        <color rgb="FF4F5457"/>
        <rFont val="Tahoma"/>
        <family val="2"/>
      </rPr>
      <t>Worms argentina sa 30712013962 01 0861961</t>
    </r>
  </si>
  <si>
    <r>
      <rPr>
        <sz val="8.5"/>
        <color rgb="FF1E1F21"/>
        <rFont val="Tahoma"/>
        <family val="2"/>
      </rPr>
      <t xml:space="preserve">Pago de honorarios snp
</t>
    </r>
    <r>
      <rPr>
        <sz val="7.5"/>
        <color rgb="FF4F5457"/>
        <rFont val="Tahoma"/>
        <family val="2"/>
      </rPr>
      <t>A / -honorarios - hon / 27214337369</t>
    </r>
  </si>
  <si>
    <r>
      <rPr>
        <sz val="8.5"/>
        <color rgb="FF1E1F21"/>
        <rFont val="Tahoma"/>
        <family val="2"/>
      </rPr>
      <t>Canje interno recibido 24 hs</t>
    </r>
  </si>
  <si>
    <r>
      <rPr>
        <sz val="8.5"/>
        <color rgb="FF1E1F21"/>
        <rFont val="Tahoma"/>
        <family val="2"/>
      </rPr>
      <t xml:space="preserve">Regimen de recaudacion sircreb a
</t>
    </r>
    <r>
      <rPr>
        <sz val="7.5"/>
        <color rgb="FF4F5457"/>
        <rFont val="Tahoma"/>
        <family val="2"/>
      </rPr>
      <t>Responsable:30712013962 / 0,01% sobre $3.512.491,06</t>
    </r>
  </si>
  <si>
    <r>
      <rPr>
        <sz val="8.5"/>
        <color rgb="FF1E1F21"/>
        <rFont val="Tahoma"/>
        <family val="2"/>
      </rPr>
      <t xml:space="preserve">Adel iibb pcia misiones convenio
</t>
    </r>
    <r>
      <rPr>
        <sz val="7.5"/>
        <color rgb="FF4F5457"/>
        <rFont val="Tahoma"/>
        <family val="2"/>
      </rPr>
      <t>Responsable:30712013962 / 1,2250% sobre $3.512.491,06</t>
    </r>
  </si>
  <si>
    <r>
      <rPr>
        <sz val="8.5"/>
        <color rgb="FF1E1F21"/>
        <rFont val="Tahoma"/>
        <family val="2"/>
      </rPr>
      <t>Valores no conformados</t>
    </r>
  </si>
  <si>
    <r>
      <rPr>
        <sz val="8.5"/>
        <color rgb="FF1E1F21"/>
        <rFont val="Tahoma"/>
        <family val="2"/>
      </rPr>
      <t xml:space="preserve">Pago a proveedores recibido
</t>
    </r>
    <r>
      <rPr>
        <sz val="7.5"/>
        <color rgb="FF4F5457"/>
        <rFont val="Tahoma"/>
        <family val="2"/>
      </rPr>
      <t>Molino ca uelas sacifia 30507950848 03 7890726</t>
    </r>
  </si>
  <si>
    <r>
      <rPr>
        <sz val="8.5"/>
        <color rgb="FF1E1F21"/>
        <rFont val="Tahoma"/>
        <family val="2"/>
      </rPr>
      <t xml:space="preserve">Transferencia recibida
</t>
    </r>
    <r>
      <rPr>
        <sz val="7.5"/>
        <color rgb="FF4F5457"/>
        <rFont val="Tahoma"/>
        <family val="2"/>
      </rPr>
      <t>De worms argeentina sa / - var / 30712013962</t>
    </r>
  </si>
  <si>
    <r>
      <rPr>
        <sz val="8.5"/>
        <color rgb="FF1E1F21"/>
        <rFont val="Tahoma"/>
        <family val="2"/>
      </rPr>
      <t xml:space="preserve">Pago a proveedores recibido
</t>
    </r>
    <r>
      <rPr>
        <sz val="7.5"/>
        <color rgb="FF4F5457"/>
        <rFont val="Tahoma"/>
        <family val="2"/>
      </rPr>
      <t>Calzim sa 30716463229 03 1602155</t>
    </r>
  </si>
  <si>
    <r>
      <rPr>
        <sz val="8.5"/>
        <color rgb="FF1E1F21"/>
        <rFont val="Tahoma"/>
        <family val="2"/>
      </rPr>
      <t xml:space="preserve">Transferencia pagos a terceros
</t>
    </r>
    <r>
      <rPr>
        <sz val="7.5"/>
        <color rgb="FF4F5457"/>
        <rFont val="Tahoma"/>
        <family val="2"/>
      </rPr>
      <t>Mercado traspasos sa mercado 30716100665 63 0106405</t>
    </r>
  </si>
  <si>
    <r>
      <rPr>
        <sz val="8.5"/>
        <color rgb="FF1E1F21"/>
        <rFont val="Tahoma"/>
        <family val="2"/>
      </rPr>
      <t xml:space="preserve">Pago a proveedores recibido
</t>
    </r>
    <r>
      <rPr>
        <sz val="7.5"/>
        <color rgb="FF4F5457"/>
        <rFont val="Tahoma"/>
        <family val="2"/>
      </rPr>
      <t>Explora sa 33709699879 03 7961694</t>
    </r>
  </si>
  <si>
    <r>
      <rPr>
        <sz val="8.5"/>
        <color rgb="FF1E1F21"/>
        <rFont val="Tahoma"/>
        <family val="2"/>
      </rPr>
      <t xml:space="preserve">Pagos ctas propias interbanking in
</t>
    </r>
    <r>
      <rPr>
        <sz val="7.5"/>
        <color rgb="FF4F5457"/>
        <rFont val="Tahoma"/>
        <family val="2"/>
      </rPr>
      <t>Worms argentina sa 30712013962 01 0230028</t>
    </r>
  </si>
  <si>
    <r>
      <rPr>
        <sz val="8.5"/>
        <color rgb="FF1E1F21"/>
        <rFont val="Tahoma"/>
        <family val="2"/>
      </rPr>
      <t xml:space="preserve">Pagos ctas propias interbanking in
</t>
    </r>
    <r>
      <rPr>
        <sz val="7.5"/>
        <color rgb="FF4F5457"/>
        <rFont val="Tahoma"/>
        <family val="2"/>
      </rPr>
      <t>Worms argentina sa 30712013962 01 0870386</t>
    </r>
  </si>
  <si>
    <r>
      <rPr>
        <sz val="8.5"/>
        <color rgb="FF1E1F21"/>
        <rFont val="Tahoma"/>
        <family val="2"/>
      </rPr>
      <t xml:space="preserve">Debito transf. online banking emp
</t>
    </r>
    <r>
      <rPr>
        <sz val="7.5"/>
        <color rgb="FF4F5457"/>
        <rFont val="Tahoma"/>
        <family val="2"/>
      </rPr>
      <t>A ezequiel jesus javier t / factura - fac / 20276685113</t>
    </r>
  </si>
  <si>
    <r>
      <rPr>
        <sz val="8.5"/>
        <color rgb="FF1E1F21"/>
        <rFont val="Tahoma"/>
        <family val="2"/>
      </rPr>
      <t xml:space="preserve">Adel iibb pcia misiones convenio
</t>
    </r>
    <r>
      <rPr>
        <sz val="7.5"/>
        <color rgb="FF4F5457"/>
        <rFont val="Tahoma"/>
        <family val="2"/>
      </rPr>
      <t>Responsable:30712013962 / 1,2250% sobre $4.633.911,52</t>
    </r>
  </si>
  <si>
    <r>
      <rPr>
        <sz val="8.5"/>
        <color rgb="FF1E1F21"/>
        <rFont val="Tahoma"/>
        <family val="2"/>
      </rPr>
      <t xml:space="preserve">Regimen de recaudacion sircreb a
</t>
    </r>
    <r>
      <rPr>
        <sz val="7.5"/>
        <color rgb="FF4F5457"/>
        <rFont val="Tahoma"/>
        <family val="2"/>
      </rPr>
      <t>Responsable:30712013962 / 0,01% sobre $4.633.911,52</t>
    </r>
  </si>
  <si>
    <r>
      <rPr>
        <sz val="8.5"/>
        <color rgb="FF1E1F21"/>
        <rFont val="Tahoma"/>
        <family val="2"/>
      </rPr>
      <t xml:space="preserve">Intereses por descubierto excedido
</t>
    </r>
    <r>
      <rPr>
        <sz val="7.5"/>
        <color rgb="FF4F5457"/>
        <rFont val="Tahoma"/>
        <family val="2"/>
      </rPr>
      <t>Del 01/04/22 al 30/04/22</t>
    </r>
  </si>
  <si>
    <r>
      <rPr>
        <sz val="8.5"/>
        <color rgb="FF1E1F21"/>
        <rFont val="Tahoma"/>
        <family val="2"/>
      </rPr>
      <t>Iva - reducido 10,5%</t>
    </r>
  </si>
  <si>
    <r>
      <rPr>
        <sz val="8.5"/>
        <color rgb="FF1E1F21"/>
        <rFont val="Tahoma"/>
        <family val="2"/>
      </rPr>
      <t>Iva percep rg 2408 alic reducida</t>
    </r>
  </si>
  <si>
    <r>
      <rPr>
        <sz val="8.5"/>
        <color rgb="FF1E1F21"/>
        <rFont val="Tahoma"/>
        <family val="2"/>
      </rPr>
      <t xml:space="preserve">Deposito de efectivo
</t>
    </r>
    <r>
      <rPr>
        <sz val="7.5"/>
        <color rgb="FF4F5457"/>
        <rFont val="Tahoma"/>
        <family val="2"/>
      </rPr>
      <t>Tarj nro. 589244507200000002 - atm: s1ori823- op: 000000</t>
    </r>
  </si>
  <si>
    <r>
      <rPr>
        <sz val="8.5"/>
        <color rgb="FF1E1F21"/>
        <rFont val="Tahoma"/>
        <family val="2"/>
      </rPr>
      <t xml:space="preserve">Transferencia recibida
</t>
    </r>
    <r>
      <rPr>
        <sz val="7.5"/>
        <color rgb="FF4F5457"/>
        <rFont val="Tahoma"/>
        <family val="2"/>
      </rPr>
      <t>De pelizza y cia sa / - var / 33538440979</t>
    </r>
  </si>
  <si>
    <r>
      <rPr>
        <sz val="8.5"/>
        <color rgb="FF1E1F21"/>
        <rFont val="Tahoma"/>
        <family val="2"/>
      </rPr>
      <t xml:space="preserve">Pagos ctas propias interbanking in
</t>
    </r>
    <r>
      <rPr>
        <sz val="7.5"/>
        <color rgb="FF4F5457"/>
        <rFont val="Tahoma"/>
        <family val="2"/>
      </rPr>
      <t>Worms argentina sa 30712013962 01 0876193</t>
    </r>
  </si>
  <si>
    <r>
      <rPr>
        <sz val="8.5"/>
        <color rgb="FF1E1F21"/>
        <rFont val="Tahoma"/>
        <family val="2"/>
      </rPr>
      <t xml:space="preserve">Adel iibb pcia misiones convenio
</t>
    </r>
    <r>
      <rPr>
        <sz val="7.5"/>
        <color rgb="FF4F5457"/>
        <rFont val="Tahoma"/>
        <family val="2"/>
      </rPr>
      <t>Responsable:30712013962 / 1,2250% sobre $3.400.000,00</t>
    </r>
  </si>
  <si>
    <r>
      <rPr>
        <sz val="8.5"/>
        <color rgb="FF1E1F21"/>
        <rFont val="Tahoma"/>
        <family val="2"/>
      </rPr>
      <t xml:space="preserve">Regimen de recaudacion sircreb a
</t>
    </r>
    <r>
      <rPr>
        <sz val="7.5"/>
        <color rgb="FF4F5457"/>
        <rFont val="Tahoma"/>
        <family val="2"/>
      </rPr>
      <t>Responsable:30712013962 / 0,01% sobre $3.400.000,00</t>
    </r>
  </si>
  <si>
    <r>
      <rPr>
        <sz val="8.5"/>
        <color rgb="FF1E1F21"/>
        <rFont val="Tahoma"/>
        <family val="2"/>
      </rPr>
      <t xml:space="preserve">Transferencia recibida - credin
</t>
    </r>
    <r>
      <rPr>
        <sz val="7.5"/>
        <color rgb="FF4F5457"/>
        <rFont val="Tahoma"/>
        <family val="2"/>
      </rPr>
      <t>Id debin 76v4mr2z7zp18lgndezol1 cuit 30529398227</t>
    </r>
  </si>
  <si>
    <r>
      <rPr>
        <sz val="8.5"/>
        <color rgb="FF1E1F21"/>
        <rFont val="Tahoma"/>
        <family val="2"/>
      </rPr>
      <t xml:space="preserve">Pago cci 24hs no gravada interbank
</t>
    </r>
    <r>
      <rPr>
        <sz val="7.5"/>
        <color rgb="FF4F5457"/>
        <rFont val="Tahoma"/>
        <family val="2"/>
      </rPr>
      <t>A worms argentina sa / - var / 30712013962</t>
    </r>
  </si>
  <si>
    <r>
      <rPr>
        <sz val="8.5"/>
        <color rgb="FF1E1F21"/>
        <rFont val="Tahoma"/>
        <family val="2"/>
      </rPr>
      <t xml:space="preserve">Adel iibb pcia misiones convenio
</t>
    </r>
    <r>
      <rPr>
        <sz val="7.5"/>
        <color rgb="FF4F5457"/>
        <rFont val="Tahoma"/>
        <family val="2"/>
      </rPr>
      <t>Responsable:30712013962 / 1,2250% sobre $1.500.000,00</t>
    </r>
  </si>
  <si>
    <r>
      <rPr>
        <sz val="8.5"/>
        <color rgb="FF1E1F21"/>
        <rFont val="Tahoma"/>
        <family val="2"/>
      </rPr>
      <t xml:space="preserve">Regimen de recaudacion sircreb a
</t>
    </r>
    <r>
      <rPr>
        <sz val="7.5"/>
        <color rgb="FF4F5457"/>
        <rFont val="Tahoma"/>
        <family val="2"/>
      </rPr>
      <t>Responsable:30712013962 / 0,01% sobre $1.500.000,00</t>
    </r>
  </si>
  <si>
    <r>
      <rPr>
        <sz val="8.5"/>
        <color rgb="FF1E1F21"/>
        <rFont val="Tahoma"/>
        <family val="2"/>
      </rPr>
      <t xml:space="preserve">Pagos ctas propias interbanking in
</t>
    </r>
    <r>
      <rPr>
        <sz val="7.5"/>
        <color rgb="FF4F5457"/>
        <rFont val="Tahoma"/>
        <family val="2"/>
      </rPr>
      <t>Worms argentina s a 30712013962 01 2469480</t>
    </r>
  </si>
  <si>
    <r>
      <rPr>
        <sz val="8.5"/>
        <color rgb="FF1E1F21"/>
        <rFont val="Tahoma"/>
        <family val="2"/>
      </rPr>
      <t xml:space="preserve">Pagos ctas propias interbanking in
</t>
    </r>
    <r>
      <rPr>
        <sz val="7.5"/>
        <color rgb="FF4F5457"/>
        <rFont val="Tahoma"/>
        <family val="2"/>
      </rPr>
      <t>Worms argentina sa 30712013962 01 1603706</t>
    </r>
  </si>
  <si>
    <r>
      <rPr>
        <sz val="8.5"/>
        <color rgb="FF1E1F21"/>
        <rFont val="Tahoma"/>
        <family val="2"/>
      </rPr>
      <t xml:space="preserve">Credito transf online banking emp
</t>
    </r>
    <r>
      <rPr>
        <sz val="7.5"/>
        <color rgb="FF4F5457"/>
        <rFont val="Tahoma"/>
        <family val="2"/>
      </rPr>
      <t>De calzim sa / varios - var / 30716463229</t>
    </r>
  </si>
  <si>
    <r>
      <rPr>
        <sz val="8.5"/>
        <color rgb="FF1E1F21"/>
        <rFont val="Tahoma"/>
        <family val="2"/>
      </rPr>
      <t xml:space="preserve">Pago de servicios
</t>
    </r>
    <r>
      <rPr>
        <sz val="7.5"/>
        <color rgb="FF4F5457"/>
        <rFont val="Tahoma"/>
        <family val="2"/>
      </rPr>
      <t>Imp.afip: 3071201396221417079</t>
    </r>
  </si>
  <si>
    <r>
      <rPr>
        <sz val="8.5"/>
        <color rgb="FF1E1F21"/>
        <rFont val="Tahoma"/>
        <family val="2"/>
      </rPr>
      <t xml:space="preserve">Regimen de recaudacion sircreb a
</t>
    </r>
    <r>
      <rPr>
        <sz val="7.5"/>
        <color rgb="FF4F5457"/>
        <rFont val="Tahoma"/>
        <family val="2"/>
      </rPr>
      <t>Responsable:30712013962 / 0,01% sobre $60.000,00</t>
    </r>
  </si>
  <si>
    <r>
      <rPr>
        <sz val="8.5"/>
        <color rgb="FF1E1F21"/>
        <rFont val="Tahoma"/>
        <family val="2"/>
      </rPr>
      <t xml:space="preserve">Adel iibb pcia misiones convenio
</t>
    </r>
    <r>
      <rPr>
        <sz val="7.5"/>
        <color rgb="FF4F5457"/>
        <rFont val="Tahoma"/>
        <family val="2"/>
      </rPr>
      <t>Responsable:30712013962 / 1,2250% sobre $60.000,00</t>
    </r>
  </si>
  <si>
    <r>
      <rPr>
        <sz val="8.5"/>
        <color rgb="FF1E1F21"/>
        <rFont val="Tahoma"/>
        <family val="2"/>
      </rPr>
      <t xml:space="preserve">Deposito de efectivo
</t>
    </r>
    <r>
      <rPr>
        <sz val="7.5"/>
        <color rgb="FF4F5457"/>
        <rFont val="Tahoma"/>
        <family val="2"/>
      </rPr>
      <t>Tarj nro. 589244507200000002 - atm: s1ori822- op: 000000</t>
    </r>
  </si>
  <si>
    <r>
      <rPr>
        <sz val="8.5"/>
        <color rgb="FF1E1F21"/>
        <rFont val="Tahoma"/>
        <family val="2"/>
      </rPr>
      <t xml:space="preserve">Pagos ctas propias interbanking in
</t>
    </r>
    <r>
      <rPr>
        <sz val="7.5"/>
        <color rgb="FF4F5457"/>
        <rFont val="Tahoma"/>
        <family val="2"/>
      </rPr>
      <t>Worms argentina s.a worms ar 30712013962 01 0103834</t>
    </r>
  </si>
  <si>
    <r>
      <rPr>
        <sz val="8.5"/>
        <color rgb="FF1E1F21"/>
        <rFont val="Tahoma"/>
        <family val="2"/>
      </rPr>
      <t xml:space="preserve">Pagos ctas propias interbanking in
</t>
    </r>
    <r>
      <rPr>
        <sz val="7.5"/>
        <color rgb="FF4F5457"/>
        <rFont val="Tahoma"/>
        <family val="2"/>
      </rPr>
      <t>Worms argentina s.a worms ar 30712013962 01 0103874</t>
    </r>
  </si>
  <si>
    <r>
      <rPr>
        <sz val="8.5"/>
        <color rgb="FF1E1F21"/>
        <rFont val="Tahoma"/>
        <family val="2"/>
      </rPr>
      <t xml:space="preserve">Pagos ctas propias interbanking in
</t>
    </r>
    <r>
      <rPr>
        <sz val="7.5"/>
        <color rgb="FF4F5457"/>
        <rFont val="Tahoma"/>
        <family val="2"/>
      </rPr>
      <t>Worms argentina sa 30712013962 01 0890606</t>
    </r>
  </si>
  <si>
    <r>
      <rPr>
        <sz val="8.5"/>
        <color rgb="FF1E1F21"/>
        <rFont val="Tahoma"/>
        <family val="2"/>
      </rPr>
      <t xml:space="preserve">Adel iibb pcia misiones convenio
</t>
    </r>
    <r>
      <rPr>
        <sz val="7.5"/>
        <color rgb="FF4F5457"/>
        <rFont val="Tahoma"/>
        <family val="2"/>
      </rPr>
      <t>Responsable:30712013962 / 1,2250% sobre $350.000,00</t>
    </r>
  </si>
  <si>
    <r>
      <rPr>
        <sz val="8.5"/>
        <color rgb="FF1E1F21"/>
        <rFont val="Tahoma"/>
        <family val="2"/>
      </rPr>
      <t xml:space="preserve">Regimen de recaudacion sircreb a
</t>
    </r>
    <r>
      <rPr>
        <sz val="7.5"/>
        <color rgb="FF4F5457"/>
        <rFont val="Tahoma"/>
        <family val="2"/>
      </rPr>
      <t>Responsable:30712013962 / 0,01% sobre $350.000,00</t>
    </r>
  </si>
  <si>
    <r>
      <rPr>
        <sz val="8.5"/>
        <color rgb="FF1E1F21"/>
        <rFont val="Tahoma"/>
        <family val="2"/>
      </rPr>
      <t xml:space="preserve">Pagos ctas propias interbanking in
</t>
    </r>
    <r>
      <rPr>
        <sz val="7.5"/>
        <color rgb="FF4F5457"/>
        <rFont val="Tahoma"/>
        <family val="2"/>
      </rPr>
      <t>Worms argentina sa 30712013962 01 0894147</t>
    </r>
  </si>
  <si>
    <r>
      <rPr>
        <sz val="8.5"/>
        <color rgb="FF1E1F21"/>
        <rFont val="Tahoma"/>
        <family val="2"/>
      </rPr>
      <t xml:space="preserve">Transferencia pagos a terceros
</t>
    </r>
    <r>
      <rPr>
        <sz val="7.5"/>
        <color rgb="FF4F5457"/>
        <rFont val="Tahoma"/>
        <family val="2"/>
      </rPr>
      <t>Lisper sa 33717442119 63 0215805</t>
    </r>
  </si>
  <si>
    <r>
      <rPr>
        <sz val="8.5"/>
        <color rgb="FF1E1F21"/>
        <rFont val="Tahoma"/>
        <family val="2"/>
      </rPr>
      <t xml:space="preserve">Pago a proveedores recibido
</t>
    </r>
    <r>
      <rPr>
        <sz val="7.5"/>
        <color rgb="FF4F5457"/>
        <rFont val="Tahoma"/>
        <family val="2"/>
      </rPr>
      <t>Molino ca uelas sacifia 30507950848 03 9005866</t>
    </r>
  </si>
  <si>
    <r>
      <rPr>
        <sz val="8.5"/>
        <color rgb="FF1E1F21"/>
        <rFont val="Tahoma"/>
        <family val="2"/>
      </rPr>
      <t xml:space="preserve">Transferencia realizada
</t>
    </r>
    <r>
      <rPr>
        <sz val="7.5"/>
        <color rgb="FF4F5457"/>
        <rFont val="Tahoma"/>
        <family val="2"/>
      </rPr>
      <t>A quarantoto ricardo dani / factura - fac / 20178495942</t>
    </r>
  </si>
  <si>
    <r>
      <rPr>
        <sz val="8.5"/>
        <color rgb="FF1E1F21"/>
        <rFont val="Tahoma"/>
        <family val="2"/>
      </rPr>
      <t xml:space="preserve">Pago a proveedores recibido
</t>
    </r>
    <r>
      <rPr>
        <sz val="7.5"/>
        <color rgb="FF4F5457"/>
        <rFont val="Tahoma"/>
        <family val="2"/>
      </rPr>
      <t>Calzim sa 30716463229 03 0895978</t>
    </r>
  </si>
  <si>
    <r>
      <rPr>
        <sz val="8.5"/>
        <color rgb="FF1E1F21"/>
        <rFont val="Tahoma"/>
        <family val="2"/>
      </rPr>
      <t xml:space="preserve">Pago a proveedores recibido
</t>
    </r>
    <r>
      <rPr>
        <sz val="7.5"/>
        <color rgb="FF4F5457"/>
        <rFont val="Tahoma"/>
        <family val="2"/>
      </rPr>
      <t>Calzim sa 30716463229 03 0896509</t>
    </r>
  </si>
  <si>
    <r>
      <rPr>
        <sz val="8.5"/>
        <color rgb="FF1E1F21"/>
        <rFont val="Tahoma"/>
        <family val="2"/>
      </rPr>
      <t xml:space="preserve">Deposito cheq 24 hs otra suc centro
</t>
    </r>
    <r>
      <rPr>
        <sz val="7.5"/>
        <color rgb="FF4F5457"/>
        <rFont val="Tahoma"/>
        <family val="2"/>
      </rPr>
      <t>Tarj nro. 0002</t>
    </r>
  </si>
  <si>
    <r>
      <rPr>
        <sz val="8.5"/>
        <color rgb="FF1E1F21"/>
        <rFont val="Tahoma"/>
        <family val="2"/>
      </rPr>
      <t xml:space="preserve">Adel iibb pcia misiones convenio
</t>
    </r>
    <r>
      <rPr>
        <sz val="7.5"/>
        <color rgb="FF4F5457"/>
        <rFont val="Tahoma"/>
        <family val="2"/>
      </rPr>
      <t>Responsable:30712013962 / 1,2250% sobre $3.105.924,41</t>
    </r>
  </si>
  <si>
    <r>
      <rPr>
        <sz val="8.5"/>
        <color rgb="FF1E1F21"/>
        <rFont val="Tahoma"/>
        <family val="2"/>
      </rPr>
      <t xml:space="preserve">Regimen de recaudacion sircreb a
</t>
    </r>
    <r>
      <rPr>
        <sz val="7.5"/>
        <color rgb="FF4F5457"/>
        <rFont val="Tahoma"/>
        <family val="2"/>
      </rPr>
      <t>Responsable:30712013962 / 0,01% sobre $3.105.924,41</t>
    </r>
  </si>
  <si>
    <r>
      <rPr>
        <sz val="8.5"/>
        <color rgb="FF1E1F21"/>
        <rFont val="Tahoma"/>
        <family val="2"/>
      </rPr>
      <t xml:space="preserve">Cheque rechazado
</t>
    </r>
    <r>
      <rPr>
        <sz val="7.5"/>
        <color rgb="FF4F5457"/>
        <rFont val="Tahoma"/>
        <family val="2"/>
      </rPr>
      <t>Sin fondos</t>
    </r>
  </si>
  <si>
    <r>
      <rPr>
        <sz val="8.5"/>
        <color rgb="FF1E1F21"/>
        <rFont val="Tahoma"/>
        <family val="2"/>
      </rPr>
      <t>Deposito cheque 48 hs otra suc centro</t>
    </r>
  </si>
  <si>
    <r>
      <rPr>
        <sz val="8.5"/>
        <color rgb="FF1E1F21"/>
        <rFont val="Tahoma"/>
        <family val="2"/>
      </rPr>
      <t xml:space="preserve">Valor al cobro comp elect otra loc
</t>
    </r>
    <r>
      <rPr>
        <sz val="7.5"/>
        <color rgb="FF4F5457"/>
        <rFont val="Tahoma"/>
        <family val="2"/>
      </rPr>
      <t>Tarj nro. 0002</t>
    </r>
  </si>
  <si>
    <r>
      <rPr>
        <sz val="8.5"/>
        <color rgb="FF1E1F21"/>
        <rFont val="Tahoma"/>
        <family val="2"/>
      </rPr>
      <t xml:space="preserve">Deposito cheque 48 hs otra suc centro
</t>
    </r>
    <r>
      <rPr>
        <sz val="7.5"/>
        <color rgb="FF4F5457"/>
        <rFont val="Tahoma"/>
        <family val="2"/>
      </rPr>
      <t>Tarj nro. 0002</t>
    </r>
  </si>
  <si>
    <r>
      <rPr>
        <sz val="8.5"/>
        <color rgb="FF1E1F21"/>
        <rFont val="Tahoma"/>
        <family val="2"/>
      </rPr>
      <t xml:space="preserve">Valor al cobro comp elect prop loc
</t>
    </r>
    <r>
      <rPr>
        <sz val="7.5"/>
        <color rgb="FF4F5457"/>
        <rFont val="Tahoma"/>
        <family val="2"/>
      </rPr>
      <t>Tarj nro. 0002</t>
    </r>
  </si>
  <si>
    <r>
      <rPr>
        <sz val="8.5"/>
        <color rgb="FF1E1F21"/>
        <rFont val="Tahoma"/>
        <family val="2"/>
      </rPr>
      <t xml:space="preserve">Deposito online banelco misma suc
</t>
    </r>
    <r>
      <rPr>
        <sz val="7.5"/>
        <color rgb="FF4F5457"/>
        <rFont val="Tahoma"/>
        <family val="2"/>
      </rPr>
      <t>Tarj nro. 589244507200000002 - atm: s1dri516- op: 000000</t>
    </r>
  </si>
  <si>
    <r>
      <rPr>
        <sz val="8.5"/>
        <color rgb="FF1E1F21"/>
        <rFont val="Tahoma"/>
        <family val="2"/>
      </rPr>
      <t xml:space="preserve">Transferencia recibida - credin
</t>
    </r>
    <r>
      <rPr>
        <sz val="7.5"/>
        <color rgb="FF4F5457"/>
        <rFont val="Tahoma"/>
        <family val="2"/>
      </rPr>
      <t>Id debin 46ygow9m1od4ew8nexd8j5 cuit 30717389715</t>
    </r>
  </si>
  <si>
    <r>
      <rPr>
        <sz val="8.5"/>
        <color rgb="FF1E1F21"/>
        <rFont val="Tahoma"/>
        <family val="2"/>
      </rPr>
      <t xml:space="preserve">Pagos ctas propias interbanking in
</t>
    </r>
    <r>
      <rPr>
        <sz val="7.5"/>
        <color rgb="FF4F5457"/>
        <rFont val="Tahoma"/>
        <family val="2"/>
      </rPr>
      <t>Worms argentina sa 30712013962 01 0220799</t>
    </r>
  </si>
  <si>
    <r>
      <rPr>
        <sz val="8.5"/>
        <color rgb="FF1E1F21"/>
        <rFont val="Tahoma"/>
        <family val="2"/>
      </rPr>
      <t xml:space="preserve">Pagos ctas propias interbanking in
</t>
    </r>
    <r>
      <rPr>
        <sz val="7.5"/>
        <color rgb="FF4F5457"/>
        <rFont val="Tahoma"/>
        <family val="2"/>
      </rPr>
      <t>Worms argentina s.a worms ar 30712013962 01 0104990</t>
    </r>
  </si>
  <si>
    <r>
      <rPr>
        <sz val="8.5"/>
        <color rgb="FF1E1F21"/>
        <rFont val="Tahoma"/>
        <family val="2"/>
      </rPr>
      <t xml:space="preserve">Pagos ctas propias interbanking in
</t>
    </r>
    <r>
      <rPr>
        <sz val="7.5"/>
        <color rgb="FF4F5457"/>
        <rFont val="Tahoma"/>
        <family val="2"/>
      </rPr>
      <t>Worms argentina sa 30712013962 01 1603141</t>
    </r>
  </si>
  <si>
    <r>
      <rPr>
        <sz val="8.5"/>
        <color rgb="FF1E1F21"/>
        <rFont val="Tahoma"/>
        <family val="2"/>
      </rPr>
      <t xml:space="preserve">Transferencia recibida
</t>
    </r>
    <r>
      <rPr>
        <sz val="7.5"/>
        <color rgb="FF4F5457"/>
        <rFont val="Tahoma"/>
        <family val="2"/>
      </rPr>
      <t>De worms argentina sa / - var / 30712013962</t>
    </r>
  </si>
  <si>
    <r>
      <rPr>
        <sz val="8.5"/>
        <color rgb="FF1E1F21"/>
        <rFont val="Tahoma"/>
        <family val="2"/>
      </rPr>
      <t xml:space="preserve">Pago a proveedores recibido
</t>
    </r>
    <r>
      <rPr>
        <sz val="7.5"/>
        <color rgb="FF4F5457"/>
        <rFont val="Tahoma"/>
        <family val="2"/>
      </rPr>
      <t>Mutual 23 de julio 30710922086 03 9261678</t>
    </r>
  </si>
  <si>
    <r>
      <rPr>
        <sz val="8.5"/>
        <color rgb="FF1E1F21"/>
        <rFont val="Tahoma"/>
        <family val="2"/>
      </rPr>
      <t xml:space="preserve">Transferencia pagos a terceros
</t>
    </r>
    <r>
      <rPr>
        <sz val="7.5"/>
        <color rgb="FF4F5457"/>
        <rFont val="Tahoma"/>
        <family val="2"/>
      </rPr>
      <t>Lfc producciones sa 30711531277 63 0225460</t>
    </r>
  </si>
  <si>
    <r>
      <rPr>
        <sz val="8.5"/>
        <color rgb="FF1E1F21"/>
        <rFont val="Tahoma"/>
        <family val="2"/>
      </rPr>
      <t xml:space="preserve">Transferencia pagos a terceros
</t>
    </r>
    <r>
      <rPr>
        <sz val="7.5"/>
        <color rgb="FF4F5457"/>
        <rFont val="Tahoma"/>
        <family val="2"/>
      </rPr>
      <t>Lfc producciones sa 30711531277 63 0225765</t>
    </r>
  </si>
  <si>
    <r>
      <rPr>
        <sz val="8.5"/>
        <color rgb="FF1E1F21"/>
        <rFont val="Tahoma"/>
        <family val="2"/>
      </rPr>
      <t xml:space="preserve">Transferencia pagos a terceros
</t>
    </r>
    <r>
      <rPr>
        <sz val="7.5"/>
        <color rgb="FF4F5457"/>
        <rFont val="Tahoma"/>
        <family val="2"/>
      </rPr>
      <t>Lfc producciones sa 30711531277 63 0225876</t>
    </r>
  </si>
  <si>
    <r>
      <rPr>
        <sz val="8.5"/>
        <color rgb="FF1E1F21"/>
        <rFont val="Tahoma"/>
        <family val="2"/>
      </rPr>
      <t xml:space="preserve">Pago a proveedores recibido
</t>
    </r>
    <r>
      <rPr>
        <sz val="7.5"/>
        <color rgb="FF4F5457"/>
        <rFont val="Tahoma"/>
        <family val="2"/>
      </rPr>
      <t>Calzim sa 30716463229 03 0801096</t>
    </r>
  </si>
  <si>
    <r>
      <rPr>
        <sz val="8.5"/>
        <color rgb="FF1E1F21"/>
        <rFont val="Tahoma"/>
        <family val="2"/>
      </rPr>
      <t xml:space="preserve">Pagos ctas propias interbanking in
</t>
    </r>
    <r>
      <rPr>
        <sz val="7.5"/>
        <color rgb="FF4F5457"/>
        <rFont val="Tahoma"/>
        <family val="2"/>
      </rPr>
      <t>Worms argentina sa 30712013962 01 0801145</t>
    </r>
  </si>
  <si>
    <r>
      <rPr>
        <sz val="8.5"/>
        <color rgb="FF1E1F21"/>
        <rFont val="Tahoma"/>
        <family val="2"/>
      </rPr>
      <t xml:space="preserve">Transferencia recibida
</t>
    </r>
    <r>
      <rPr>
        <sz val="7.5"/>
        <color rgb="FF4F5457"/>
        <rFont val="Tahoma"/>
        <family val="2"/>
      </rPr>
      <t>De cuatro soles sa / cuatro soles - var / 30708423277</t>
    </r>
  </si>
  <si>
    <r>
      <rPr>
        <sz val="8.5"/>
        <color rgb="FF1E1F21"/>
        <rFont val="Tahoma"/>
        <family val="2"/>
      </rPr>
      <t xml:space="preserve">Pagos ctas propias interbanking in
</t>
    </r>
    <r>
      <rPr>
        <sz val="7.5"/>
        <color rgb="FF4F5457"/>
        <rFont val="Tahoma"/>
        <family val="2"/>
      </rPr>
      <t>Worms argentina sa 30712013962 01 0801407</t>
    </r>
  </si>
  <si>
    <r>
      <rPr>
        <sz val="8.5"/>
        <color rgb="FF1E1F21"/>
        <rFont val="Tahoma"/>
        <family val="2"/>
      </rPr>
      <t>Cobranzas de importacion</t>
    </r>
  </si>
  <si>
    <r>
      <rPr>
        <sz val="8.5"/>
        <color rgb="FF1E1F21"/>
        <rFont val="Tahoma"/>
        <family val="2"/>
      </rPr>
      <t xml:space="preserve">Transferencia realizada
</t>
    </r>
    <r>
      <rPr>
        <sz val="7.5"/>
        <color rgb="FF4F5457"/>
        <rFont val="Tahoma"/>
        <family val="2"/>
      </rPr>
      <t>A taborcia rocio ayel / factura - fac / 23354972964</t>
    </r>
  </si>
  <si>
    <r>
      <rPr>
        <sz val="8.5"/>
        <color rgb="FF1E1F21"/>
        <rFont val="Tahoma"/>
        <family val="2"/>
      </rPr>
      <t xml:space="preserve">Debito transf. online banking emp
</t>
    </r>
    <r>
      <rPr>
        <sz val="7.5"/>
        <color rgb="FF4F5457"/>
        <rFont val="Tahoma"/>
        <family val="2"/>
      </rPr>
      <t>A gerardo miguel urbaneja / factura - fac / 20294870955</t>
    </r>
  </si>
  <si>
    <r>
      <rPr>
        <sz val="8.5"/>
        <color rgb="FF1E1F21"/>
        <rFont val="Tahoma"/>
        <family val="2"/>
      </rPr>
      <t>Comis nominac desp import a5060</t>
    </r>
  </si>
  <si>
    <r>
      <rPr>
        <sz val="8.5"/>
        <color rgb="FF1E1F21"/>
        <rFont val="Tahoma"/>
        <family val="2"/>
      </rPr>
      <t>Anul imp ley 25.413 credito 0,6%</t>
    </r>
  </si>
  <si>
    <r>
      <rPr>
        <sz val="8.5"/>
        <color rgb="FF1E1F21"/>
        <rFont val="Tahoma"/>
        <family val="2"/>
      </rPr>
      <t xml:space="preserve">Anul regimen recaudacion sircreb a
</t>
    </r>
    <r>
      <rPr>
        <sz val="7.5"/>
        <color rgb="FF4F5457"/>
        <rFont val="Tahoma"/>
        <family val="2"/>
      </rPr>
      <t>Responsable:30712013962 / 0,01% sobre $217.000,00</t>
    </r>
  </si>
  <si>
    <r>
      <rPr>
        <sz val="8.5"/>
        <color rgb="FF1E1F21"/>
        <rFont val="Tahoma"/>
        <family val="2"/>
      </rPr>
      <t xml:space="preserve">Anul adel iibb pcia misiones conv
</t>
    </r>
    <r>
      <rPr>
        <sz val="7.5"/>
        <color rgb="FF4F5457"/>
        <rFont val="Tahoma"/>
        <family val="2"/>
      </rPr>
      <t>Responsable:30712013962 / 1,2250% sobre $217.000,00</t>
    </r>
  </si>
  <si>
    <r>
      <rPr>
        <sz val="8.5"/>
        <color rgb="FF1E1F21"/>
        <rFont val="Tahoma"/>
        <family val="2"/>
      </rPr>
      <t xml:space="preserve">Regimen de recaudacion sircreb a
</t>
    </r>
    <r>
      <rPr>
        <sz val="7.5"/>
        <color rgb="FF4F5457"/>
        <rFont val="Tahoma"/>
        <family val="2"/>
      </rPr>
      <t>Responsable:30712013962 / 0,01% sobre $35.905.738,03</t>
    </r>
  </si>
  <si>
    <r>
      <rPr>
        <sz val="8.5"/>
        <color rgb="FF1E1F21"/>
        <rFont val="Tahoma"/>
        <family val="2"/>
      </rPr>
      <t xml:space="preserve">Adel iibb pcia misiones convenio
</t>
    </r>
    <r>
      <rPr>
        <sz val="7.5"/>
        <color rgb="FF4F5457"/>
        <rFont val="Tahoma"/>
        <family val="2"/>
      </rPr>
      <t>Responsable:30712013962 / 1,2250% sobre $35.905.738,03</t>
    </r>
  </si>
  <si>
    <r>
      <rPr>
        <sz val="8.5"/>
        <color rgb="FF1E1F21"/>
        <rFont val="Tahoma"/>
        <family val="2"/>
      </rPr>
      <t xml:space="preserve">Pago de servicios
</t>
    </r>
    <r>
      <rPr>
        <sz val="7.5"/>
        <color rgb="FF4F5457"/>
        <rFont val="Tahoma"/>
        <family val="2"/>
      </rPr>
      <t>Inacap cuota: 3071201396200225705</t>
    </r>
  </si>
  <si>
    <r>
      <rPr>
        <sz val="8.5"/>
        <color rgb="FF1E1F21"/>
        <rFont val="Tahoma"/>
        <family val="2"/>
      </rPr>
      <t xml:space="preserve">Pago de servicios
</t>
    </r>
    <r>
      <rPr>
        <sz val="7.5"/>
        <color rgb="FF4F5457"/>
        <rFont val="Tahoma"/>
        <family val="2"/>
      </rPr>
      <t>Faecys: 307120139620000</t>
    </r>
  </si>
  <si>
    <r>
      <rPr>
        <sz val="8.5"/>
        <color rgb="FF1E1F21"/>
        <rFont val="Tahoma"/>
        <family val="2"/>
      </rPr>
      <t>Com por cheq dep rechazados</t>
    </r>
  </si>
  <si>
    <r>
      <rPr>
        <sz val="8.5"/>
        <color rgb="FF1E1F21"/>
        <rFont val="Tahoma"/>
        <family val="2"/>
      </rPr>
      <t xml:space="preserve">Pago cci 24hs no gravada interbank
</t>
    </r>
    <r>
      <rPr>
        <sz val="7.5"/>
        <color rgb="FF4F5457"/>
        <rFont val="Tahoma"/>
        <family val="2"/>
      </rPr>
      <t>A worms argentina s.a / varios - var / 30712013962</t>
    </r>
  </si>
  <si>
    <r>
      <rPr>
        <sz val="8.5"/>
        <color rgb="FF1E1F21"/>
        <rFont val="Tahoma"/>
        <family val="2"/>
      </rPr>
      <t>Anul imp ley 25.413 debito 0,6%</t>
    </r>
  </si>
  <si>
    <r>
      <rPr>
        <sz val="8.5"/>
        <color rgb="FF1E1F21"/>
        <rFont val="Tahoma"/>
        <family val="2"/>
      </rPr>
      <t xml:space="preserve">Pagos ctas propias interbanking in
</t>
    </r>
    <r>
      <rPr>
        <sz val="7.5"/>
        <color rgb="FF4F5457"/>
        <rFont val="Tahoma"/>
        <family val="2"/>
      </rPr>
      <t>Worms argentina sa 30712013962 01 1603025</t>
    </r>
  </si>
  <si>
    <r>
      <rPr>
        <sz val="8.5"/>
        <color rgb="FF1E1F21"/>
        <rFont val="Tahoma"/>
        <family val="2"/>
      </rPr>
      <t xml:space="preserve">Pago a proveedores recibido
</t>
    </r>
    <r>
      <rPr>
        <sz val="7.5"/>
        <color rgb="FF4F5457"/>
        <rFont val="Tahoma"/>
        <family val="2"/>
      </rPr>
      <t>Boortmalt argentina s 30716158507 03 9724939</t>
    </r>
  </si>
  <si>
    <r>
      <rPr>
        <sz val="8.5"/>
        <color rgb="FF1E1F21"/>
        <rFont val="Tahoma"/>
        <family val="2"/>
      </rPr>
      <t>Comision canal electronico</t>
    </r>
  </si>
  <si>
    <r>
      <rPr>
        <sz val="8.5"/>
        <color rgb="FF1E1F21"/>
        <rFont val="Tahoma"/>
        <family val="2"/>
      </rPr>
      <t xml:space="preserve">Regimen de recaudacion sircreb a
</t>
    </r>
    <r>
      <rPr>
        <sz val="7.5"/>
        <color rgb="FF4F5457"/>
        <rFont val="Tahoma"/>
        <family val="2"/>
      </rPr>
      <t>Responsable:30712013962 / 0,01% sobre $249.808,26</t>
    </r>
  </si>
  <si>
    <r>
      <rPr>
        <sz val="8.5"/>
        <color rgb="FF1E1F21"/>
        <rFont val="Tahoma"/>
        <family val="2"/>
      </rPr>
      <t xml:space="preserve">Adel iibb pcia misiones convenio
</t>
    </r>
    <r>
      <rPr>
        <sz val="7.5"/>
        <color rgb="FF4F5457"/>
        <rFont val="Tahoma"/>
        <family val="2"/>
      </rPr>
      <t>Responsable:30712013962 / 1,2250% sobre $249.808,26</t>
    </r>
  </si>
  <si>
    <r>
      <rPr>
        <sz val="8.5"/>
        <color rgb="FF1E1F21"/>
        <rFont val="Tahoma"/>
        <family val="2"/>
      </rPr>
      <t xml:space="preserve">Transferencia recibida - credin
</t>
    </r>
    <r>
      <rPr>
        <sz val="7.5"/>
        <color rgb="FF4F5457"/>
        <rFont val="Tahoma"/>
        <family val="2"/>
      </rPr>
      <t>Id debin z4k6dvnowvrq3og25j8lq7 cuit 30717389715</t>
    </r>
  </si>
  <si>
    <r>
      <rPr>
        <sz val="8.5"/>
        <color rgb="FF1E1F21"/>
        <rFont val="Tahoma"/>
        <family val="2"/>
      </rPr>
      <t xml:space="preserve">Transferencia recibida - credin
</t>
    </r>
    <r>
      <rPr>
        <sz val="7.5"/>
        <color rgb="FF4F5457"/>
        <rFont val="Tahoma"/>
        <family val="2"/>
      </rPr>
      <t>Id debin d4ro172vz7l1031nkj3qe6 cuit 30717389715</t>
    </r>
  </si>
  <si>
    <r>
      <rPr>
        <sz val="8.5"/>
        <color rgb="FF1E1F21"/>
        <rFont val="Tahoma"/>
        <family val="2"/>
      </rPr>
      <t xml:space="preserve">Pago de servicios
</t>
    </r>
    <r>
      <rPr>
        <sz val="7.5"/>
        <color rgb="FF4F5457"/>
        <rFont val="Tahoma"/>
        <family val="2"/>
      </rPr>
      <t>Amex: 376452390241007</t>
    </r>
  </si>
  <si>
    <r>
      <rPr>
        <sz val="8.5"/>
        <color rgb="FF1E1F21"/>
        <rFont val="Tahoma"/>
        <family val="2"/>
      </rPr>
      <t xml:space="preserve">Pago de servicios
</t>
    </r>
    <r>
      <rPr>
        <sz val="7.5"/>
        <color rgb="FF4F5457"/>
        <rFont val="Tahoma"/>
        <family val="2"/>
      </rPr>
      <t>Amex: 376453710241008</t>
    </r>
  </si>
  <si>
    <r>
      <rPr>
        <sz val="8.5"/>
        <color rgb="FF1E1F21"/>
        <rFont val="Tahoma"/>
        <family val="2"/>
      </rPr>
      <t xml:space="preserve">Transferencia recibida
</t>
    </r>
    <r>
      <rPr>
        <sz val="7.5"/>
        <color rgb="FF4F5457"/>
        <rFont val="Tahoma"/>
        <family val="2"/>
      </rPr>
      <t>De mutual faro / - var / 30646296478</t>
    </r>
  </si>
  <si>
    <r>
      <rPr>
        <sz val="8.5"/>
        <color rgb="FF1E1F21"/>
        <rFont val="Tahoma"/>
        <family val="2"/>
      </rPr>
      <t xml:space="preserve">Pago a proveedores recibido
</t>
    </r>
    <r>
      <rPr>
        <sz val="7.5"/>
        <color rgb="FF4F5457"/>
        <rFont val="Tahoma"/>
        <family val="2"/>
      </rPr>
      <t>Mutual 23 de julio 30710922086 03 9946282</t>
    </r>
  </si>
  <si>
    <r>
      <rPr>
        <sz val="8.5"/>
        <color rgb="FF1E1F21"/>
        <rFont val="Tahoma"/>
        <family val="2"/>
      </rPr>
      <t xml:space="preserve">Adel iibb pcia misiones convenio
</t>
    </r>
    <r>
      <rPr>
        <sz val="7.5"/>
        <color rgb="FF4F5457"/>
        <rFont val="Tahoma"/>
        <family val="2"/>
      </rPr>
      <t>Responsable:30712013962 / 1,2250% sobre $8.014.561,70</t>
    </r>
  </si>
  <si>
    <r>
      <rPr>
        <sz val="8.5"/>
        <color rgb="FF1E1F21"/>
        <rFont val="Tahoma"/>
        <family val="2"/>
      </rPr>
      <t xml:space="preserve">Regimen de recaudacion sircreb a
</t>
    </r>
    <r>
      <rPr>
        <sz val="7.5"/>
        <color rgb="FF4F5457"/>
        <rFont val="Tahoma"/>
        <family val="2"/>
      </rPr>
      <t>Responsable:30712013962 / 0,01% sobre $8.014.561,70</t>
    </r>
  </si>
  <si>
    <r>
      <rPr>
        <sz val="8.5"/>
        <color rgb="FF1E1F21"/>
        <rFont val="Tahoma"/>
        <family val="2"/>
      </rPr>
      <t xml:space="preserve">Pago a proveedores recibido
</t>
    </r>
    <r>
      <rPr>
        <sz val="7.5"/>
        <color rgb="FF4F5457"/>
        <rFont val="Tahoma"/>
        <family val="2"/>
      </rPr>
      <t>Molino ca uelas sacifia 30507950848 03 5129395</t>
    </r>
  </si>
  <si>
    <r>
      <rPr>
        <sz val="8.5"/>
        <color rgb="FF1E1F21"/>
        <rFont val="Tahoma"/>
        <family val="2"/>
      </rPr>
      <t xml:space="preserve">Pagos ctas propias interbanking in
</t>
    </r>
    <r>
      <rPr>
        <sz val="7.5"/>
        <color rgb="FF4F5457"/>
        <rFont val="Tahoma"/>
        <family val="2"/>
      </rPr>
      <t>Worms argentina s a 30712013962 01 2481058</t>
    </r>
  </si>
  <si>
    <r>
      <rPr>
        <sz val="8.5"/>
        <color rgb="FF1E1F21"/>
        <rFont val="Tahoma"/>
        <family val="2"/>
      </rPr>
      <t xml:space="preserve">Pagos ctas propias interbanking in
</t>
    </r>
    <r>
      <rPr>
        <sz val="7.5"/>
        <color rgb="FF4F5457"/>
        <rFont val="Tahoma"/>
        <family val="2"/>
      </rPr>
      <t>Worms argentina s a 30712013962 01 2482405</t>
    </r>
  </si>
  <si>
    <r>
      <rPr>
        <sz val="8.5"/>
        <color rgb="FF1E1F21"/>
        <rFont val="Tahoma"/>
        <family val="2"/>
      </rPr>
      <t xml:space="preserve">Pagos ctas propias interbanking in
</t>
    </r>
    <r>
      <rPr>
        <sz val="7.5"/>
        <color rgb="FF4F5457"/>
        <rFont val="Tahoma"/>
        <family val="2"/>
      </rPr>
      <t>Worms argentina s a 30712013962 01 2485872</t>
    </r>
  </si>
  <si>
    <r>
      <rPr>
        <sz val="8.5"/>
        <color rgb="FF1E1F21"/>
        <rFont val="Tahoma"/>
        <family val="2"/>
      </rPr>
      <t xml:space="preserve">Regimen de recaudacion sircreb a
</t>
    </r>
    <r>
      <rPr>
        <sz val="7.5"/>
        <color rgb="FF4F5457"/>
        <rFont val="Tahoma"/>
        <family val="2"/>
      </rPr>
      <t>Responsable:30712013962 / 0,01% sobre $2.922.992,13</t>
    </r>
  </si>
  <si>
    <r>
      <rPr>
        <sz val="8.5"/>
        <color rgb="FF1E1F21"/>
        <rFont val="Tahoma"/>
        <family val="2"/>
      </rPr>
      <t xml:space="preserve">Adel iibb pcia misiones convenio
</t>
    </r>
    <r>
      <rPr>
        <sz val="7.5"/>
        <color rgb="FF4F5457"/>
        <rFont val="Tahoma"/>
        <family val="2"/>
      </rPr>
      <t>Responsable:30712013962 / 1,2250% sobre $2.922.992,13</t>
    </r>
  </si>
  <si>
    <r>
      <rPr>
        <sz val="8.5"/>
        <color rgb="FF1E1F21"/>
        <rFont val="Tahoma"/>
        <family val="2"/>
      </rPr>
      <t xml:space="preserve">Transferencia recibida
</t>
    </r>
    <r>
      <rPr>
        <sz val="7.5"/>
        <color rgb="FF4F5457"/>
        <rFont val="Tahoma"/>
        <family val="2"/>
      </rPr>
      <t>De pagos y transferencias / - var / 30716911388</t>
    </r>
  </si>
  <si>
    <r>
      <rPr>
        <sz val="8.5"/>
        <color rgb="FF1E1F21"/>
        <rFont val="Tahoma"/>
        <family val="2"/>
      </rPr>
      <t xml:space="preserve">Pagos ctas propias interbanking in
</t>
    </r>
    <r>
      <rPr>
        <sz val="7.5"/>
        <color rgb="FF4F5457"/>
        <rFont val="Tahoma"/>
        <family val="2"/>
      </rPr>
      <t>Worms argentina sa 30712013962 01 1603589</t>
    </r>
  </si>
  <si>
    <r>
      <rPr>
        <sz val="8.5"/>
        <color rgb="FF1E1F21"/>
        <rFont val="Tahoma"/>
        <family val="2"/>
      </rPr>
      <t xml:space="preserve">Deposito ch canje interno 24 hs
</t>
    </r>
    <r>
      <rPr>
        <sz val="7.5"/>
        <color rgb="FF4F5457"/>
        <rFont val="Tahoma"/>
        <family val="2"/>
      </rPr>
      <t>Tarj nro. 0002</t>
    </r>
  </si>
  <si>
    <r>
      <rPr>
        <sz val="8.5"/>
        <color rgb="FF1E1F21"/>
        <rFont val="Tahoma"/>
        <family val="2"/>
      </rPr>
      <t xml:space="preserve">Adel iibb pcia misiones convenio
</t>
    </r>
    <r>
      <rPr>
        <sz val="7.5"/>
        <color rgb="FF4F5457"/>
        <rFont val="Tahoma"/>
        <family val="2"/>
      </rPr>
      <t>Responsable:30712013962 / 1,2250% sobre $4.229.000,00</t>
    </r>
  </si>
  <si>
    <r>
      <rPr>
        <sz val="8.5"/>
        <color rgb="FF1E1F21"/>
        <rFont val="Tahoma"/>
        <family val="2"/>
      </rPr>
      <t xml:space="preserve">Regimen de recaudacion sircreb a
</t>
    </r>
    <r>
      <rPr>
        <sz val="7.5"/>
        <color rgb="FF4F5457"/>
        <rFont val="Tahoma"/>
        <family val="2"/>
      </rPr>
      <t>Responsable:30712013962 / 0,01% sobre $4.229.000,00</t>
    </r>
  </si>
  <si>
    <r>
      <rPr>
        <sz val="8.5"/>
        <color rgb="FF1E1F21"/>
        <rFont val="Tahoma"/>
        <family val="2"/>
      </rPr>
      <t xml:space="preserve">Cheq camara federal elect interior
</t>
    </r>
    <r>
      <rPr>
        <sz val="7.5"/>
        <color rgb="FF4F5457"/>
        <rFont val="Tahoma"/>
        <family val="2"/>
      </rPr>
      <t>Tarj nro. 0002</t>
    </r>
  </si>
  <si>
    <r>
      <rPr>
        <sz val="8.5"/>
        <color rgb="FF1E1F21"/>
        <rFont val="Tahoma"/>
        <family val="2"/>
      </rPr>
      <t xml:space="preserve">Pagos ctas propias interbanking in
</t>
    </r>
    <r>
      <rPr>
        <sz val="7.5"/>
        <color rgb="FF4F5457"/>
        <rFont val="Tahoma"/>
        <family val="2"/>
      </rPr>
      <t>Worms argentina s a 30712013962 01 2474999</t>
    </r>
  </si>
  <si>
    <r>
      <rPr>
        <sz val="8.5"/>
        <color rgb="FF1E1F21"/>
        <rFont val="Tahoma"/>
        <family val="2"/>
      </rPr>
      <t xml:space="preserve">Pagos ctas propias interbanking in
</t>
    </r>
    <r>
      <rPr>
        <sz val="7.5"/>
        <color rgb="FF4F5457"/>
        <rFont val="Tahoma"/>
        <family val="2"/>
      </rPr>
      <t>Worms argentina s a 30712013962 01 2484537</t>
    </r>
  </si>
  <si>
    <r>
      <rPr>
        <sz val="8.5"/>
        <color rgb="FF1E1F21"/>
        <rFont val="Tahoma"/>
        <family val="2"/>
      </rPr>
      <t xml:space="preserve">Pago a proveedores recibido
</t>
    </r>
    <r>
      <rPr>
        <sz val="7.5"/>
        <color rgb="FF4F5457"/>
        <rFont val="Tahoma"/>
        <family val="2"/>
      </rPr>
      <t>Mutual 23 de julio 30710922086 03 5544240</t>
    </r>
  </si>
  <si>
    <r>
      <rPr>
        <sz val="8.5"/>
        <color rgb="FF1E1F21"/>
        <rFont val="Tahoma"/>
        <family val="2"/>
      </rPr>
      <t xml:space="preserve">Pago a proveedores recibido
</t>
    </r>
    <r>
      <rPr>
        <sz val="7.5"/>
        <color rgb="FF4F5457"/>
        <rFont val="Tahoma"/>
        <family val="2"/>
      </rPr>
      <t>Geo srl 30709287717 03 2490905</t>
    </r>
  </si>
  <si>
    <r>
      <rPr>
        <sz val="8.5"/>
        <color rgb="FF1E1F21"/>
        <rFont val="Tahoma"/>
        <family val="2"/>
      </rPr>
      <t xml:space="preserve">Debito transf. online banking emp
</t>
    </r>
    <r>
      <rPr>
        <sz val="7.5"/>
        <color rgb="FF4F5457"/>
        <rFont val="Tahoma"/>
        <family val="2"/>
      </rPr>
      <t>A ezequiel jesus javier t / varios - var / 20276685113</t>
    </r>
  </si>
  <si>
    <r>
      <rPr>
        <sz val="8.5"/>
        <color rgb="FF1E1F21"/>
        <rFont val="Tahoma"/>
        <family val="2"/>
      </rPr>
      <t xml:space="preserve">Pagos ctas propias interbanking in
</t>
    </r>
    <r>
      <rPr>
        <sz val="7.5"/>
        <color rgb="FF4F5457"/>
        <rFont val="Tahoma"/>
        <family val="2"/>
      </rPr>
      <t>Worms argentina sa 30712013962 01 0836188</t>
    </r>
  </si>
  <si>
    <r>
      <rPr>
        <sz val="8.5"/>
        <color rgb="FF1E1F21"/>
        <rFont val="Tahoma"/>
        <family val="2"/>
      </rPr>
      <t xml:space="preserve">Pago de servicios
</t>
    </r>
    <r>
      <rPr>
        <sz val="7.5"/>
        <color rgb="FF4F5457"/>
        <rFont val="Tahoma"/>
        <family val="2"/>
      </rPr>
      <t>Claro telmex: 53021892</t>
    </r>
  </si>
  <si>
    <r>
      <rPr>
        <sz val="8.5"/>
        <color rgb="FF1E1F21"/>
        <rFont val="Tahoma"/>
        <family val="2"/>
      </rPr>
      <t xml:space="preserve">Pago a proveedores recibido
</t>
    </r>
    <r>
      <rPr>
        <sz val="7.5"/>
        <color rgb="FF4F5457"/>
        <rFont val="Tahoma"/>
        <family val="2"/>
      </rPr>
      <t>Boortmalt argentina s 30716158507 03 5607413</t>
    </r>
  </si>
  <si>
    <r>
      <rPr>
        <sz val="8.5"/>
        <color rgb="FF1E1F21"/>
        <rFont val="Tahoma"/>
        <family val="2"/>
      </rPr>
      <t xml:space="preserve">Transferencia realizada
</t>
    </r>
    <r>
      <rPr>
        <sz val="7.5"/>
        <color rgb="FF4F5457"/>
        <rFont val="Tahoma"/>
        <family val="2"/>
      </rPr>
      <t>A testimonio compaàia de / factura - fac / 30686244330</t>
    </r>
  </si>
  <si>
    <r>
      <rPr>
        <sz val="8.5"/>
        <color rgb="FF1E1F21"/>
        <rFont val="Tahoma"/>
        <family val="2"/>
      </rPr>
      <t xml:space="preserve">Transferencia realizada
</t>
    </r>
    <r>
      <rPr>
        <sz val="7.5"/>
        <color rgb="FF4F5457"/>
        <rFont val="Tahoma"/>
        <family val="2"/>
      </rPr>
      <t>A siso sociedad de respon / factura - fac / 30608553637</t>
    </r>
  </si>
  <si>
    <r>
      <rPr>
        <sz val="8.5"/>
        <color rgb="FF1E1F21"/>
        <rFont val="Tahoma"/>
        <family val="2"/>
      </rPr>
      <t xml:space="preserve">Regimen de recaudacion sircreb a
</t>
    </r>
    <r>
      <rPr>
        <sz val="7.5"/>
        <color rgb="FF4F5457"/>
        <rFont val="Tahoma"/>
        <family val="2"/>
      </rPr>
      <t>Responsable:30712013962 / 0,01% sobre $2.618.086,10</t>
    </r>
  </si>
  <si>
    <r>
      <rPr>
        <sz val="8.5"/>
        <color rgb="FF1E1F21"/>
        <rFont val="Tahoma"/>
        <family val="2"/>
      </rPr>
      <t xml:space="preserve">Adel iibb pcia misiones convenio
</t>
    </r>
    <r>
      <rPr>
        <sz val="7.5"/>
        <color rgb="FF4F5457"/>
        <rFont val="Tahoma"/>
        <family val="2"/>
      </rPr>
      <t>Responsable:30712013962 / 1,2250% sobre $2.618.086,10</t>
    </r>
  </si>
  <si>
    <r>
      <rPr>
        <sz val="8.5"/>
        <color rgb="FF1E1F21"/>
        <rFont val="Tahoma"/>
        <family val="2"/>
      </rPr>
      <t xml:space="preserve">Pago de servicios
</t>
    </r>
    <r>
      <rPr>
        <sz val="7.5"/>
        <color rgb="FF4F5457"/>
        <rFont val="Tahoma"/>
        <family val="2"/>
      </rPr>
      <t>Personal teco: 6617135707</t>
    </r>
  </si>
  <si>
    <r>
      <rPr>
        <sz val="8.5"/>
        <color rgb="FF1E1F21"/>
        <rFont val="Tahoma"/>
        <family val="2"/>
      </rPr>
      <t xml:space="preserve">Transferencia recibida
</t>
    </r>
    <r>
      <rPr>
        <sz val="7.5"/>
        <color rgb="FF4F5457"/>
        <rFont val="Tahoma"/>
        <family val="2"/>
      </rPr>
      <t>De alycbur s.a / pago 500193 - var / 30714366323</t>
    </r>
  </si>
  <si>
    <r>
      <rPr>
        <sz val="8.5"/>
        <color rgb="FF1E1F21"/>
        <rFont val="Tahoma"/>
        <family val="2"/>
      </rPr>
      <t xml:space="preserve">Adel iibb pcia misiones convenio
</t>
    </r>
    <r>
      <rPr>
        <sz val="7.5"/>
        <color rgb="FF4F5457"/>
        <rFont val="Tahoma"/>
        <family val="2"/>
      </rPr>
      <t>Responsable:30712013962 / 1,2250% sobre $10.000.000,00</t>
    </r>
  </si>
  <si>
    <r>
      <rPr>
        <sz val="8.5"/>
        <color rgb="FF1E1F21"/>
        <rFont val="Tahoma"/>
        <family val="2"/>
      </rPr>
      <t xml:space="preserve">Regimen de recaudacion sircreb a
</t>
    </r>
    <r>
      <rPr>
        <sz val="7.5"/>
        <color rgb="FF4F5457"/>
        <rFont val="Tahoma"/>
        <family val="2"/>
      </rPr>
      <t>Responsable:30712013962 / 0,01% sobre $10.000.000,00</t>
    </r>
  </si>
  <si>
    <r>
      <rPr>
        <sz val="8.5"/>
        <color rgb="FF1E1F21"/>
        <rFont val="Tahoma"/>
        <family val="2"/>
      </rPr>
      <t>Comision por servicio de cuenta</t>
    </r>
  </si>
  <si>
    <r>
      <rPr>
        <sz val="8.5"/>
        <color rgb="FF1E1F21"/>
        <rFont val="Tahoma"/>
        <family val="2"/>
      </rPr>
      <t>Comision movs mensuales clearing</t>
    </r>
  </si>
  <si>
    <r>
      <rPr>
        <sz val="8.5"/>
        <color rgb="FF1E1F21"/>
        <rFont val="Tahoma"/>
        <family val="2"/>
      </rPr>
      <t xml:space="preserve">Pagos ctas propias interbanking in
</t>
    </r>
    <r>
      <rPr>
        <sz val="7.5"/>
        <color rgb="FF4F5457"/>
        <rFont val="Tahoma"/>
        <family val="2"/>
      </rPr>
      <t>Worms argentina sa 30712013962 01 0207292</t>
    </r>
  </si>
  <si>
    <r>
      <rPr>
        <sz val="8.5"/>
        <color rgb="FF1E1F21"/>
        <rFont val="Tahoma"/>
        <family val="2"/>
      </rPr>
      <t xml:space="preserve">Pago a proveedores recibido
</t>
    </r>
    <r>
      <rPr>
        <sz val="7.5"/>
        <color rgb="FF4F5457"/>
        <rFont val="Tahoma"/>
        <family val="2"/>
      </rPr>
      <t>Molino ca uelas sacifia 30507950848 03 5913407</t>
    </r>
  </si>
  <si>
    <r>
      <rPr>
        <sz val="8.5"/>
        <color rgb="FF1E1F21"/>
        <rFont val="Tahoma"/>
        <family val="2"/>
      </rPr>
      <t xml:space="preserve">Transferencia recibida
</t>
    </r>
    <r>
      <rPr>
        <sz val="7.5"/>
        <color rgb="FF4F5457"/>
        <rFont val="Tahoma"/>
        <family val="2"/>
      </rPr>
      <t>De mercado traspasos s.a / - var / 30716100665</t>
    </r>
  </si>
  <si>
    <r>
      <rPr>
        <sz val="8.5"/>
        <color rgb="FF1E1F21"/>
        <rFont val="Tahoma"/>
        <family val="2"/>
      </rPr>
      <t xml:space="preserve">Pago a proveedores recibido
</t>
    </r>
    <r>
      <rPr>
        <sz val="7.5"/>
        <color rgb="FF4F5457"/>
        <rFont val="Tahoma"/>
        <family val="2"/>
      </rPr>
      <t>Worms argentina sa 30712013962 03 0844769</t>
    </r>
  </si>
  <si>
    <r>
      <rPr>
        <sz val="8.5"/>
        <color rgb="FF1E1F21"/>
        <rFont val="Tahoma"/>
        <family val="2"/>
      </rPr>
      <t xml:space="preserve">Pagos ctas propias interbanking in
</t>
    </r>
    <r>
      <rPr>
        <sz val="7.5"/>
        <color rgb="FF4F5457"/>
        <rFont val="Tahoma"/>
        <family val="2"/>
      </rPr>
      <t>Worms argentina sa 30712013962 01 0844772</t>
    </r>
  </si>
  <si>
    <r>
      <rPr>
        <sz val="8.5"/>
        <color rgb="FF1E1F21"/>
        <rFont val="Tahoma"/>
        <family val="2"/>
      </rPr>
      <t xml:space="preserve">Pagos ctas propias interbanking in
</t>
    </r>
    <r>
      <rPr>
        <sz val="7.5"/>
        <color rgb="FF4F5457"/>
        <rFont val="Tahoma"/>
        <family val="2"/>
      </rPr>
      <t>Worms argentina sa 30712013962 01 0844790</t>
    </r>
  </si>
  <si>
    <r>
      <rPr>
        <sz val="8.5"/>
        <color rgb="FF1E1F21"/>
        <rFont val="Tahoma"/>
        <family val="2"/>
      </rPr>
      <t xml:space="preserve">Transferencia realizada
</t>
    </r>
    <r>
      <rPr>
        <sz val="7.5"/>
        <color rgb="FF4F5457"/>
        <rFont val="Tahoma"/>
        <family val="2"/>
      </rPr>
      <t>A omint s.a. de servicios / factura - fac / 30550245309</t>
    </r>
  </si>
  <si>
    <r>
      <rPr>
        <sz val="8.5"/>
        <color rgb="FF1E1F21"/>
        <rFont val="Tahoma"/>
        <family val="2"/>
      </rPr>
      <t xml:space="preserve">Regimen de recaudacion sircreb a
</t>
    </r>
    <r>
      <rPr>
        <sz val="7.5"/>
        <color rgb="FF4F5457"/>
        <rFont val="Tahoma"/>
        <family val="2"/>
      </rPr>
      <t>Responsable:30712013962 / 0,01% sobre $3.290.792,66</t>
    </r>
  </si>
  <si>
    <r>
      <rPr>
        <sz val="8.5"/>
        <color rgb="FF1E1F21"/>
        <rFont val="Tahoma"/>
        <family val="2"/>
      </rPr>
      <t xml:space="preserve">Adel iibb pcia misiones convenio
</t>
    </r>
    <r>
      <rPr>
        <sz val="7.5"/>
        <color rgb="FF4F5457"/>
        <rFont val="Tahoma"/>
        <family val="2"/>
      </rPr>
      <t>Responsable:30712013962 / 1,2250% sobre $3.290.792,66</t>
    </r>
  </si>
  <si>
    <r>
      <rPr>
        <sz val="8.5"/>
        <color rgb="FF1E1F21"/>
        <rFont val="Tahoma"/>
        <family val="2"/>
      </rPr>
      <t xml:space="preserve">Transferencia realizada
</t>
    </r>
    <r>
      <rPr>
        <sz val="7.5"/>
        <color rgb="FF4F5457"/>
        <rFont val="Tahoma"/>
        <family val="2"/>
      </rPr>
      <t>A lisomini, german ernest / factura - fac / 20174248029</t>
    </r>
  </si>
  <si>
    <r>
      <rPr>
        <b/>
        <vertAlign val="superscript"/>
        <sz val="10"/>
        <color rgb="FF1E1F21"/>
        <rFont val="Trebuchet MS"/>
        <family val="2"/>
      </rPr>
      <t xml:space="preserve">Saldo total                     </t>
    </r>
    <r>
      <rPr>
        <b/>
        <sz val="12"/>
        <color rgb="FF1E1F21"/>
        <rFont val="Trebuchet MS"/>
        <family val="2"/>
      </rPr>
      <t>$ 544.797,85</t>
    </r>
  </si>
  <si>
    <r>
      <rPr>
        <b/>
        <sz val="14"/>
        <color rgb="FF1E1F21"/>
        <rFont val="Trebuchet MS"/>
        <family val="2"/>
      </rPr>
      <t xml:space="preserve">Detalle impositivo
</t>
    </r>
    <r>
      <rPr>
        <b/>
        <sz val="11"/>
        <color rgb="FF1E1F21"/>
        <rFont val="Trebuchet MS"/>
        <family val="2"/>
      </rPr>
      <t xml:space="preserve">Cuenta Corriente en pesos Nº 464-000240/2 </t>
    </r>
    <r>
      <rPr>
        <b/>
        <sz val="8"/>
        <color rgb="FF4F5457"/>
        <rFont val="Trebuchet MS"/>
        <family val="2"/>
      </rPr>
      <t xml:space="preserve">CBU: </t>
    </r>
    <r>
      <rPr>
        <sz val="8"/>
        <color rgb="FF4F5457"/>
        <rFont val="Tahoma"/>
        <family val="2"/>
      </rPr>
      <t>0720464120000000024022</t>
    </r>
  </si>
  <si>
    <r>
      <rPr>
        <sz val="7"/>
        <color rgb="FF4F5457"/>
        <rFont val="Tahoma"/>
        <family val="2"/>
      </rPr>
      <t>Tipo de impuesto</t>
    </r>
  </si>
  <si>
    <r>
      <rPr>
        <sz val="7"/>
        <color rgb="FF4F5457"/>
        <rFont val="Tahoma"/>
        <family val="2"/>
      </rPr>
      <t>Importe</t>
    </r>
  </si>
  <si>
    <r>
      <rPr>
        <sz val="8"/>
        <color rgb="FF1E1F21"/>
        <rFont val="Tahoma"/>
        <family val="2"/>
      </rPr>
      <t xml:space="preserve">Total Retención Impuesto Ley 25.413
</t>
    </r>
    <r>
      <rPr>
        <sz val="7"/>
        <color rgb="FF4F5457"/>
        <rFont val="Tahoma"/>
        <family val="2"/>
      </rPr>
      <t>por débitos</t>
    </r>
  </si>
  <si>
    <r>
      <rPr>
        <sz val="8"/>
        <color rgb="FF1E1F21"/>
        <rFont val="Tahoma"/>
        <family val="2"/>
      </rPr>
      <t xml:space="preserve">Total Retención Impuesto Ley 25.413
</t>
    </r>
    <r>
      <rPr>
        <sz val="7"/>
        <color rgb="FF4F5457"/>
        <rFont val="Tahoma"/>
        <family val="2"/>
      </rPr>
      <t>por créditos alícuota 6 por mil</t>
    </r>
  </si>
  <si>
    <r>
      <rPr>
        <sz val="8"/>
        <color rgb="FF1E1F21"/>
        <rFont val="Tahoma"/>
        <family val="2"/>
      </rPr>
      <t xml:space="preserve">Total Retención Impuesto a los Ingresos Brutos
</t>
    </r>
    <r>
      <rPr>
        <sz val="7"/>
        <color rgb="FF4F5457"/>
        <rFont val="Tahoma"/>
        <family val="2"/>
      </rPr>
      <t>Misiones en el período</t>
    </r>
  </si>
  <si>
    <r>
      <rPr>
        <sz val="8"/>
        <color rgb="FF1E1F21"/>
        <rFont val="Tahoma"/>
        <family val="2"/>
      </rPr>
      <t xml:space="preserve">Total Retención Régimen de Recaudación SIRCREB
</t>
    </r>
    <r>
      <rPr>
        <sz val="7"/>
        <color rgb="FF4F5457"/>
        <rFont val="Tahoma"/>
        <family val="2"/>
      </rPr>
      <t>en el período de emisión</t>
    </r>
  </si>
  <si>
    <r>
      <rPr>
        <b/>
        <sz val="14"/>
        <color rgb="FF1E1F21"/>
        <rFont val="Trebuchet MS"/>
        <family val="2"/>
      </rPr>
      <t xml:space="preserve">Comisiones
</t>
    </r>
    <r>
      <rPr>
        <b/>
        <sz val="11"/>
        <color rgb="FF1E1F21"/>
        <rFont val="Trebuchet MS"/>
        <family val="2"/>
      </rPr>
      <t>Cuenta Corriente en pesos Nº 464-000240/2</t>
    </r>
  </si>
  <si>
    <r>
      <rPr>
        <sz val="6"/>
        <color rgb="FF4F5457"/>
        <rFont val="Tahoma"/>
        <family val="2"/>
      </rPr>
      <t>Fecha desde</t>
    </r>
  </si>
  <si>
    <r>
      <rPr>
        <sz val="6"/>
        <color rgb="FF4F5457"/>
        <rFont val="Tahoma"/>
        <family val="2"/>
      </rPr>
      <t>Fecha hasta</t>
    </r>
  </si>
  <si>
    <r>
      <rPr>
        <sz val="6"/>
        <color rgb="FF4F5457"/>
        <rFont val="Tahoma"/>
        <family val="2"/>
      </rPr>
      <t>Cuenta origen</t>
    </r>
  </si>
  <si>
    <r>
      <rPr>
        <sz val="6"/>
        <color rgb="FF4F5457"/>
        <rFont val="Tahoma"/>
        <family val="2"/>
      </rPr>
      <t>Cantidad de movimientos</t>
    </r>
  </si>
  <si>
    <r>
      <rPr>
        <sz val="6"/>
        <color rgb="FF4F5457"/>
        <rFont val="Tahoma"/>
        <family val="2"/>
      </rPr>
      <t>Precio unitario</t>
    </r>
  </si>
  <si>
    <r>
      <rPr>
        <sz val="6"/>
        <color rgb="FF4F5457"/>
        <rFont val="Tahoma"/>
        <family val="2"/>
      </rPr>
      <t>Total</t>
    </r>
  </si>
  <si>
    <r>
      <rPr>
        <sz val="8"/>
        <color rgb="FF1E1F21"/>
        <rFont val="Tahoma"/>
        <family val="2"/>
      </rPr>
      <t>464-000240/2</t>
    </r>
  </si>
  <si>
    <r>
      <rPr>
        <sz val="8"/>
        <color rgb="FF1E1F21"/>
        <rFont val="Tahoma"/>
        <family val="2"/>
      </rPr>
      <t>Com.movim mensuales clearing</t>
    </r>
  </si>
  <si>
    <r>
      <rPr>
        <b/>
        <sz val="14"/>
        <color rgb="FF1E1F21"/>
        <rFont val="Trebuchet MS"/>
        <family val="2"/>
      </rPr>
      <t xml:space="preserve">Tasas de Acuerdos y Descubierto
</t>
    </r>
    <r>
      <rPr>
        <b/>
        <sz val="11"/>
        <color rgb="FF1E1F21"/>
        <rFont val="Trebuchet MS"/>
        <family val="2"/>
      </rPr>
      <t>Cuenta Corriente en pesos Nº 464-000240/2</t>
    </r>
  </si>
  <si>
    <r>
      <rPr>
        <sz val="6"/>
        <color rgb="FF4F5457"/>
        <rFont val="Tahoma"/>
        <family val="2"/>
      </rPr>
      <t>Tipo</t>
    </r>
  </si>
  <si>
    <r>
      <rPr>
        <sz val="6"/>
        <color rgb="FF4F5457"/>
        <rFont val="Tahoma"/>
        <family val="2"/>
      </rPr>
      <t>Número</t>
    </r>
  </si>
  <si>
    <r>
      <rPr>
        <sz val="6"/>
        <color rgb="FF4F5457"/>
        <rFont val="Tahoma"/>
        <family val="2"/>
      </rPr>
      <t>Límite</t>
    </r>
  </si>
  <si>
    <r>
      <rPr>
        <sz val="6"/>
        <color rgb="FF4F5457"/>
        <rFont val="Tahoma"/>
        <family val="2"/>
      </rPr>
      <t>Vencimiento</t>
    </r>
  </si>
  <si>
    <r>
      <rPr>
        <sz val="6"/>
        <color rgb="FF4F5457"/>
        <rFont val="Tahoma"/>
        <family val="2"/>
      </rPr>
      <t>Utilizado desde</t>
    </r>
  </si>
  <si>
    <r>
      <rPr>
        <sz val="6"/>
        <color rgb="FF4F5457"/>
        <rFont val="Tahoma"/>
        <family val="2"/>
      </rPr>
      <t>Utilizado hasta</t>
    </r>
  </si>
  <si>
    <r>
      <rPr>
        <sz val="6"/>
        <color rgb="FF4F5457"/>
        <rFont val="Tahoma"/>
        <family val="2"/>
      </rPr>
      <t>TNA</t>
    </r>
  </si>
  <si>
    <r>
      <rPr>
        <sz val="6"/>
        <color rgb="FF4F5457"/>
        <rFont val="Tahoma"/>
        <family val="2"/>
      </rPr>
      <t>TEA</t>
    </r>
  </si>
  <si>
    <r>
      <rPr>
        <sz val="6"/>
        <color rgb="FF4F5457"/>
        <rFont val="Tahoma"/>
        <family val="2"/>
      </rPr>
      <t>CFTEA</t>
    </r>
  </si>
  <si>
    <r>
      <rPr>
        <sz val="6"/>
        <color rgb="FF4F5457"/>
        <rFont val="Tahoma"/>
        <family val="2"/>
      </rPr>
      <t>Interés cobrado</t>
    </r>
  </si>
  <si>
    <r>
      <rPr>
        <sz val="8"/>
        <color rgb="FF1E1F21"/>
        <rFont val="Tahoma"/>
        <family val="2"/>
      </rPr>
      <t>Excedido</t>
    </r>
  </si>
  <si>
    <r>
      <rPr>
        <sz val="8"/>
        <color rgb="FF1E1F21"/>
        <rFont val="Tahoma"/>
        <family val="2"/>
      </rPr>
      <t>-</t>
    </r>
  </si>
  <si>
    <r>
      <rPr>
        <sz val="8"/>
        <color rgb="FF1E1F21"/>
        <rFont val="Tahoma"/>
        <family val="2"/>
      </rPr>
      <t>$ -</t>
    </r>
  </si>
  <si>
    <r>
      <rPr>
        <sz val="8"/>
        <color rgb="FF1E1F21"/>
        <rFont val="Tahoma"/>
        <family val="2"/>
      </rPr>
      <t xml:space="preserve">116,94
</t>
    </r>
    <r>
      <rPr>
        <sz val="8"/>
        <color rgb="FF1E1F21"/>
        <rFont val="Tahoma"/>
        <family val="2"/>
      </rPr>
      <t>%</t>
    </r>
  </si>
  <si>
    <r>
      <rPr>
        <b/>
        <sz val="20"/>
        <color rgb="FF1E1F21"/>
        <rFont val="Trebuchet MS"/>
        <family val="2"/>
      </rPr>
      <t xml:space="preserve">Cambio de comisiones
</t>
    </r>
    <r>
      <rPr>
        <sz val="8"/>
        <color rgb="FF1E1F21"/>
        <rFont val="Tahoma"/>
        <family val="2"/>
      </rPr>
      <t>A partir del 01/07/2022 los conceptos que se detallan a continuación tendrán los siguientes valores:</t>
    </r>
  </si>
  <si>
    <r>
      <rPr>
        <b/>
        <sz val="8"/>
        <color rgb="FF1E1F21"/>
        <rFont val="Trebuchet MS"/>
        <family val="2"/>
      </rPr>
      <t>Comisión por Servicio de cuenta</t>
    </r>
  </si>
  <si>
    <r>
      <rPr>
        <b/>
        <sz val="8"/>
        <color rgb="FF1E1F21"/>
        <rFont val="Trebuchet MS"/>
        <family val="2"/>
      </rPr>
      <t>mensuales (*)</t>
    </r>
  </si>
  <si>
    <r>
      <rPr>
        <b/>
        <sz val="8"/>
        <color rgb="FF1E1F21"/>
        <rFont val="Trebuchet MS"/>
        <family val="2"/>
      </rPr>
      <t>Movimientos en Cuenta Corriente</t>
    </r>
  </si>
  <si>
    <r>
      <rPr>
        <sz val="8"/>
        <color rgb="FF1E1F21"/>
        <rFont val="Tahoma"/>
        <family val="2"/>
      </rPr>
      <t>Por depósitos en efectivo  (**)</t>
    </r>
  </si>
  <si>
    <r>
      <rPr>
        <sz val="8"/>
        <color rgb="FF1E1F21"/>
        <rFont val="Tahoma"/>
        <family val="2"/>
      </rPr>
      <t>- Por depósitos en efectivo</t>
    </r>
  </si>
  <si>
    <r>
      <rPr>
        <sz val="8"/>
        <color rgb="FF1E1F21"/>
        <rFont val="Tahoma"/>
        <family val="2"/>
      </rPr>
      <t>2,5% mín $100,00</t>
    </r>
  </si>
  <si>
    <r>
      <rPr>
        <sz val="8"/>
        <color rgb="FF1E1F21"/>
        <rFont val="Tahoma"/>
        <family val="2"/>
      </rPr>
      <t>según su uso (*)</t>
    </r>
  </si>
  <si>
    <r>
      <rPr>
        <sz val="8"/>
        <color rgb="FF1E1F21"/>
        <rFont val="Tahoma"/>
        <family val="2"/>
      </rPr>
      <t>Por extracción de efectivo</t>
    </r>
  </si>
  <si>
    <r>
      <rPr>
        <sz val="8"/>
        <color rgb="FF1E1F21"/>
        <rFont val="Tahoma"/>
        <family val="2"/>
      </rPr>
      <t>2% mín $100,00</t>
    </r>
  </si>
  <si>
    <r>
      <rPr>
        <sz val="8"/>
        <color rgb="FF1E1F21"/>
        <rFont val="Tahoma"/>
        <family val="2"/>
      </rPr>
      <t>Cheques pagaderos por caja (físico)</t>
    </r>
  </si>
  <si>
    <r>
      <rPr>
        <sz val="8"/>
        <color rgb="FF1E1F21"/>
        <rFont val="Tahoma"/>
        <family val="2"/>
      </rPr>
      <t>Movimientos por clearing (físico y echeq)</t>
    </r>
  </si>
  <si>
    <r>
      <rPr>
        <sz val="8"/>
        <color rgb="FF1E1F21"/>
        <rFont val="Tahoma"/>
        <family val="2"/>
      </rPr>
      <t>Cheques:</t>
    </r>
  </si>
  <si>
    <r>
      <rPr>
        <sz val="8"/>
        <color rgb="FF1E1F21"/>
        <rFont val="Tahoma"/>
        <family val="2"/>
      </rPr>
      <t>- Movimientos otras sucursales/ Transacciones en pesos- extrazona</t>
    </r>
  </si>
  <si>
    <r>
      <rPr>
        <sz val="8"/>
        <color rgb="FF1E1F21"/>
        <rFont val="Tahoma"/>
        <family val="2"/>
      </rPr>
      <t>2,5%o mín $60,00</t>
    </r>
  </si>
  <si>
    <r>
      <rPr>
        <b/>
        <sz val="8"/>
        <color rgb="FF1E1F21"/>
        <rFont val="Trebuchet MS"/>
        <family val="2"/>
      </rPr>
      <t>Gestión de cobertura (***)</t>
    </r>
  </si>
  <si>
    <r>
      <rPr>
        <b/>
        <sz val="8"/>
        <color rgb="FF1E1F21"/>
        <rFont val="Trebuchet MS"/>
        <family val="2"/>
      </rPr>
      <t>6,0%o</t>
    </r>
  </si>
  <si>
    <r>
      <rPr>
        <b/>
        <sz val="8"/>
        <color rgb="FF1E1F21"/>
        <rFont val="Trebuchet MS"/>
        <family val="2"/>
      </rPr>
      <t>según su uso (*)</t>
    </r>
  </si>
  <si>
    <r>
      <rPr>
        <b/>
        <sz val="8"/>
        <color rgb="FF1E1F21"/>
        <rFont val="Trebuchet MS"/>
        <family val="2"/>
      </rPr>
      <t>Chequeras personalizadas</t>
    </r>
  </si>
  <si>
    <r>
      <rPr>
        <sz val="8"/>
        <color rgb="FF1E1F21"/>
        <rFont val="Tahoma"/>
        <family val="2"/>
      </rPr>
      <t>Chequeras de 50 cheques comunes o diferidos (físico y echeq (****))</t>
    </r>
  </si>
  <si>
    <r>
      <rPr>
        <sz val="8"/>
        <color rgb="FF1E1F21"/>
        <rFont val="Tahoma"/>
        <family val="2"/>
      </rPr>
      <t>Chequeras de 25 cheques comunes o diferidos (físico y echeq (****))</t>
    </r>
  </si>
  <si>
    <r>
      <rPr>
        <sz val="8"/>
        <color rgb="FF1E1F21"/>
        <rFont val="Tahoma"/>
        <family val="2"/>
      </rPr>
      <t xml:space="preserve">Chequeras de 1000 cheques continuos, comunes o diferidos (físico y echeq (****))
</t>
    </r>
    <r>
      <rPr>
        <b/>
        <sz val="8"/>
        <color rgb="FF1E1F21"/>
        <rFont val="Trebuchet MS"/>
        <family val="2"/>
      </rPr>
      <t>Resumen de cuenta</t>
    </r>
  </si>
  <si>
    <r>
      <rPr>
        <sz val="8"/>
        <color rgb="FF1E1F21"/>
        <rFont val="Tahoma"/>
        <family val="2"/>
      </rPr>
      <t>Mensual</t>
    </r>
  </si>
  <si>
    <r>
      <rPr>
        <sz val="8"/>
        <color rgb="FF1E1F21"/>
        <rFont val="Tahoma"/>
        <family val="2"/>
      </rPr>
      <t>mensuales (*)</t>
    </r>
  </si>
  <si>
    <r>
      <rPr>
        <sz val="8"/>
        <color rgb="FF1E1F21"/>
        <rFont val="Tahoma"/>
        <family val="2"/>
      </rPr>
      <t>Semanal</t>
    </r>
  </si>
  <si>
    <r>
      <rPr>
        <sz val="8"/>
        <color rgb="FF1E1F21"/>
        <rFont val="Tahoma"/>
        <family val="2"/>
      </rPr>
      <t>Diario</t>
    </r>
  </si>
  <si>
    <r>
      <rPr>
        <sz val="8"/>
        <color rgb="FF1E1F21"/>
        <rFont val="Tahoma"/>
        <family val="2"/>
      </rPr>
      <t>Corte a pedido</t>
    </r>
  </si>
  <si>
    <r>
      <rPr>
        <b/>
        <sz val="8"/>
        <color rgb="FF1E1F21"/>
        <rFont val="Trebuchet MS"/>
        <family val="2"/>
      </rPr>
      <t>Cheques depositados rechazados (físico y echeq)</t>
    </r>
  </si>
  <si>
    <r>
      <rPr>
        <b/>
        <sz val="8"/>
        <color rgb="FF1E1F21"/>
        <rFont val="Trebuchet MS"/>
        <family val="2"/>
      </rPr>
      <t>Cheques certificados (físico y echeq)</t>
    </r>
  </si>
  <si>
    <r>
      <rPr>
        <b/>
        <sz val="8"/>
        <color rgb="FF1E1F21"/>
        <rFont val="Trebuchet MS"/>
        <family val="2"/>
      </rPr>
      <t>Cheque mostrador (físico y echeq)</t>
    </r>
  </si>
  <si>
    <r>
      <rPr>
        <b/>
        <sz val="8"/>
        <color rgb="FF1E1F21"/>
        <rFont val="Trebuchet MS"/>
        <family val="2"/>
      </rPr>
      <t>Cheques (físico y echeq) otras plazas locales / Cámara Federal Única</t>
    </r>
  </si>
  <si>
    <r>
      <rPr>
        <sz val="8"/>
        <color rgb="FF1E1F21"/>
        <rFont val="Tahoma"/>
        <family val="2"/>
      </rPr>
      <t>Localidades con sucursal de Santander</t>
    </r>
  </si>
  <si>
    <r>
      <rPr>
        <sz val="8"/>
        <color rgb="FF1E1F21"/>
        <rFont val="Tahoma"/>
        <family val="2"/>
      </rPr>
      <t>0,7% mín $175,00</t>
    </r>
  </si>
  <si>
    <r>
      <rPr>
        <sz val="8"/>
        <color rgb="FF1E1F21"/>
        <rFont val="Tahoma"/>
        <family val="2"/>
      </rPr>
      <t>Localidades sin sucursal de Santander</t>
    </r>
  </si>
  <si>
    <r>
      <rPr>
        <sz val="8"/>
        <color rgb="FF1E1F21"/>
        <rFont val="Tahoma"/>
        <family val="2"/>
      </rPr>
      <t>1,4% mín $175,00</t>
    </r>
  </si>
  <si>
    <r>
      <rPr>
        <sz val="8"/>
        <color rgb="FF1E1F21"/>
        <rFont val="Tahoma"/>
        <family val="2"/>
      </rPr>
      <t>seegún su uso</t>
    </r>
  </si>
  <si>
    <r>
      <rPr>
        <b/>
        <sz val="8"/>
        <color rgb="FF1E1F21"/>
        <rFont val="Trebuchet MS"/>
        <family val="2"/>
      </rPr>
      <t>Orden de no pagar cheques (físico y echeq)</t>
    </r>
  </si>
  <si>
    <r>
      <rPr>
        <vertAlign val="superscript"/>
        <sz val="8"/>
        <color rgb="FF1E1F21"/>
        <rFont val="Tahoma"/>
        <family val="2"/>
      </rPr>
      <t>(</t>
    </r>
    <r>
      <rPr>
        <b/>
        <sz val="8"/>
        <color rgb="FF1E1F21"/>
        <rFont val="Trebuchet MS"/>
        <family val="2"/>
      </rPr>
      <t>s</t>
    </r>
    <r>
      <rPr>
        <vertAlign val="superscript"/>
        <sz val="8"/>
        <color rgb="FF1E1F21"/>
        <rFont val="Tahoma"/>
        <family val="2"/>
      </rPr>
      <t>*</t>
    </r>
    <r>
      <rPr>
        <b/>
        <sz val="8"/>
        <color rgb="FF1E1F21"/>
        <rFont val="Trebuchet MS"/>
        <family val="2"/>
      </rPr>
      <t>e</t>
    </r>
    <r>
      <rPr>
        <vertAlign val="superscript"/>
        <sz val="8"/>
        <color rgb="FF1E1F21"/>
        <rFont val="Tahoma"/>
        <family val="2"/>
      </rPr>
      <t>)</t>
    </r>
    <r>
      <rPr>
        <b/>
        <sz val="8"/>
        <color rgb="FF1E1F21"/>
        <rFont val="Trebuchet MS"/>
        <family val="2"/>
      </rPr>
      <t>gún su uso (*)</t>
    </r>
  </si>
  <si>
    <r>
      <rPr>
        <b/>
        <sz val="8"/>
        <color rgb="FF1E1F21"/>
        <rFont val="Trebuchet MS"/>
        <family val="2"/>
      </rPr>
      <t>Certificación de firmas</t>
    </r>
  </si>
  <si>
    <r>
      <rPr>
        <b/>
        <sz val="8"/>
        <color rgb="FF1E1F21"/>
        <rFont val="Trebuchet MS"/>
        <family val="2"/>
      </rPr>
      <t>Rechazo de cheques por falta de fondos (físico y echeq)</t>
    </r>
  </si>
  <si>
    <r>
      <rPr>
        <b/>
        <sz val="8"/>
        <color rgb="FF1E1F21"/>
        <rFont val="Trebuchet MS"/>
        <family val="2"/>
      </rPr>
      <t>6% mín $100,00</t>
    </r>
  </si>
  <si>
    <r>
      <rPr>
        <b/>
        <sz val="8"/>
        <color rgb="FF1E1F21"/>
        <rFont val="Trebuchet MS"/>
        <family val="2"/>
      </rPr>
      <t>Certificados digitales para canales de Internet y sus renovaciones</t>
    </r>
  </si>
  <si>
    <r>
      <rPr>
        <b/>
        <sz val="8"/>
        <color rgb="FF1E1F21"/>
        <rFont val="Trebuchet MS"/>
        <family val="2"/>
      </rPr>
      <t>anuales (*)</t>
    </r>
  </si>
  <si>
    <r>
      <rPr>
        <b/>
        <sz val="8"/>
        <color rgb="FF1E1F21"/>
        <rFont val="Trebuchet MS"/>
        <family val="2"/>
      </rPr>
      <t>Certificación de saldos</t>
    </r>
  </si>
  <si>
    <r>
      <rPr>
        <b/>
        <sz val="8"/>
        <color rgb="FF1E1F21"/>
        <rFont val="Trebuchet MS"/>
        <family val="2"/>
      </rPr>
      <t>Análisis de contratos, actas y poderes</t>
    </r>
  </si>
  <si>
    <r>
      <rPr>
        <b/>
        <sz val="8"/>
        <color rgb="FF1E1F21"/>
        <rFont val="Trebuchet MS"/>
        <family val="2"/>
      </rPr>
      <t>Registración de cheques</t>
    </r>
  </si>
  <si>
    <r>
      <rPr>
        <b/>
        <sz val="8"/>
        <color rgb="FF1E1F21"/>
        <rFont val="Trebuchet MS"/>
        <family val="2"/>
      </rPr>
      <t>Gestión de cheques presentados a registro</t>
    </r>
  </si>
  <si>
    <r>
      <rPr>
        <b/>
        <sz val="8"/>
        <color rgb="FF1E1F21"/>
        <rFont val="Trebuchet MS"/>
        <family val="2"/>
      </rPr>
      <t>Emisión Certificaciones de CBU</t>
    </r>
  </si>
  <si>
    <r>
      <rPr>
        <b/>
        <sz val="8"/>
        <color rgb="FF1E1F21"/>
        <rFont val="Trebuchet MS"/>
        <family val="2"/>
      </rPr>
      <t>Comisión por Emisión Certificaciones legales de cuentas, inversión, préstamos, tarjetas, para empleados y empleadores</t>
    </r>
  </si>
  <si>
    <r>
      <rPr>
        <b/>
        <sz val="8"/>
        <color rgb="FF1E1F21"/>
        <rFont val="Trebuchet MS"/>
        <family val="2"/>
      </rPr>
      <t>Comisión Transferencias MEP recibidas</t>
    </r>
  </si>
  <si>
    <r>
      <rPr>
        <b/>
        <sz val="8"/>
        <color rgb="FF1E1F21"/>
        <rFont val="Trebuchet MS"/>
        <family val="2"/>
      </rPr>
      <t>3%o mín $265,00</t>
    </r>
  </si>
  <si>
    <r>
      <rPr>
        <b/>
        <sz val="8"/>
        <color rgb="FF1E1F21"/>
        <rFont val="Trebuchet MS"/>
        <family val="2"/>
      </rPr>
      <t>Pagos realizados a través de DATANET e INTERPYME</t>
    </r>
  </si>
  <si>
    <r>
      <rPr>
        <sz val="7"/>
        <color rgb="FF4F5457"/>
        <rFont val="Tahoma"/>
        <family val="2"/>
      </rPr>
      <t>Concepto</t>
    </r>
  </si>
  <si>
    <r>
      <rPr>
        <sz val="7"/>
        <color rgb="FF4F5457"/>
        <rFont val="Tahoma"/>
        <family val="2"/>
      </rPr>
      <t>Valor*</t>
    </r>
  </si>
  <si>
    <r>
      <rPr>
        <sz val="7"/>
        <color rgb="FF4F5457"/>
        <rFont val="Tahoma"/>
        <family val="2"/>
      </rPr>
      <t>Tipo</t>
    </r>
  </si>
  <si>
    <r>
      <rPr>
        <b/>
        <sz val="8"/>
        <color rgb="FF1E1F21"/>
        <rFont val="Trebuchet MS"/>
        <family val="2"/>
      </rPr>
      <t>Comisión por transferencias</t>
    </r>
  </si>
  <si>
    <r>
      <rPr>
        <b/>
        <sz val="8"/>
        <color rgb="FF1E1F21"/>
        <rFont val="Trebuchet MS"/>
        <family val="2"/>
      </rPr>
      <t>Entre cuentas de Banco Santander Argentina</t>
    </r>
  </si>
  <si>
    <r>
      <rPr>
        <b/>
        <sz val="8"/>
        <color rgb="FF1E1F21"/>
        <rFont val="Trebuchet MS"/>
        <family val="2"/>
      </rPr>
      <t>A otros bancos (****)</t>
    </r>
  </si>
  <si>
    <r>
      <rPr>
        <sz val="8"/>
        <color rgb="FF1E1F21"/>
        <rFont val="Tahoma"/>
        <family val="2"/>
      </rPr>
      <t>-Canales automáticos</t>
    </r>
  </si>
  <si>
    <r>
      <rPr>
        <sz val="8"/>
        <color rgb="FF1E1F21"/>
        <rFont val="Tahoma"/>
        <family val="2"/>
      </rPr>
      <t>Hasta $20.000</t>
    </r>
  </si>
  <si>
    <r>
      <rPr>
        <sz val="8"/>
        <color rgb="FF1E1F21"/>
        <rFont val="Tahoma"/>
        <family val="2"/>
      </rPr>
      <t>Mayores a $20.000 y hasta $50.000</t>
    </r>
  </si>
  <si>
    <r>
      <rPr>
        <sz val="8"/>
        <color rgb="FF1E1F21"/>
        <rFont val="Tahoma"/>
        <family val="2"/>
      </rPr>
      <t>Mayores a $50.000 y hasta $300.000</t>
    </r>
  </si>
  <si>
    <r>
      <rPr>
        <sz val="8"/>
        <color rgb="FF1E1F21"/>
        <rFont val="Tahoma"/>
        <family val="2"/>
      </rPr>
      <t>Mayores a $300.000</t>
    </r>
  </si>
  <si>
    <r>
      <rPr>
        <sz val="8"/>
        <color rgb="FF1E1F21"/>
        <rFont val="Tahoma"/>
        <family val="2"/>
      </rPr>
      <t>-Sucursales</t>
    </r>
  </si>
  <si>
    <r>
      <rPr>
        <sz val="8"/>
        <color rgb="FF1E1F21"/>
        <rFont val="Tahoma"/>
        <family val="2"/>
      </rPr>
      <t>Hasta $250.000</t>
    </r>
  </si>
  <si>
    <r>
      <rPr>
        <sz val="8"/>
        <color rgb="FF1E1F21"/>
        <rFont val="Tahoma"/>
        <family val="2"/>
      </rPr>
      <t>Mayores a $250.000 y hasta $500.000</t>
    </r>
  </si>
  <si>
    <r>
      <rPr>
        <sz val="8"/>
        <color rgb="FF1E1F21"/>
        <rFont val="Tahoma"/>
        <family val="2"/>
      </rPr>
      <t>Mayores a $500.000</t>
    </r>
  </si>
  <si>
    <r>
      <rPr>
        <b/>
        <sz val="8"/>
        <color rgb="FF1E1F21"/>
        <rFont val="Trebuchet MS"/>
        <family val="2"/>
      </rPr>
      <t>Comisión por Tarjetas identificación SICE</t>
    </r>
  </si>
  <si>
    <r>
      <rPr>
        <b/>
        <sz val="8"/>
        <color rgb="FF1E1F21"/>
        <rFont val="Trebuchet MS"/>
        <family val="2"/>
      </rPr>
      <t>Servicio de cobranza electrónica, provisión de boletas</t>
    </r>
  </si>
  <si>
    <r>
      <rPr>
        <sz val="8"/>
        <color rgb="FF1E1F21"/>
        <rFont val="Tahoma"/>
        <family val="2"/>
      </rPr>
      <t>Servicio de Cobranza Electrónica, Provisión de Boletas (1 color)</t>
    </r>
  </si>
  <si>
    <r>
      <rPr>
        <sz val="8"/>
        <color rgb="FF1E1F21"/>
        <rFont val="Tahoma"/>
        <family val="2"/>
      </rPr>
      <t>Servicio de Cobranza Electrónica, Provisión de Boletas (2 colores)</t>
    </r>
  </si>
  <si>
    <r>
      <rPr>
        <b/>
        <sz val="8"/>
        <color rgb="FF1E1F21"/>
        <rFont val="Trebuchet MS"/>
        <family val="2"/>
      </rPr>
      <t>Tarjeta de Consulta y Depósito</t>
    </r>
  </si>
  <si>
    <r>
      <rPr>
        <sz val="8"/>
        <color rgb="FF1E1F21"/>
        <rFont val="Tahoma"/>
        <family val="2"/>
      </rPr>
      <t>Por cada movimiento en la Red Banelco</t>
    </r>
  </si>
  <si>
    <r>
      <rPr>
        <sz val="8"/>
        <color rgb="FF1E1F21"/>
        <rFont val="Tahoma"/>
        <family val="2"/>
      </rPr>
      <t>Por cada movimiento en la Red Link</t>
    </r>
  </si>
  <si>
    <r>
      <rPr>
        <sz val="8"/>
        <color rgb="FF1E1F21"/>
        <rFont val="Tahoma"/>
        <family val="2"/>
      </rPr>
      <t>Servicio de Tarjeta Depósito Banelco</t>
    </r>
  </si>
  <si>
    <r>
      <rPr>
        <sz val="8"/>
        <color rgb="FF1E1F21"/>
        <rFont val="Tahoma"/>
        <family val="2"/>
      </rPr>
      <t>mensuales(*)</t>
    </r>
  </si>
  <si>
    <r>
      <rPr>
        <b/>
        <sz val="8"/>
        <color rgb="FF1E1F21"/>
        <rFont val="Trebuchet MS"/>
        <family val="2"/>
      </rPr>
      <t>Tarjeta Banelco Electron</t>
    </r>
  </si>
  <si>
    <r>
      <rPr>
        <sz val="8"/>
        <color rgb="FF1E1F21"/>
        <rFont val="Tahoma"/>
        <family val="2"/>
      </rPr>
      <t>Por cada movimiento en la Red Banelco (cajero no propio Santander)</t>
    </r>
  </si>
  <si>
    <r>
      <rPr>
        <sz val="8"/>
        <color rgb="FF1E1F21"/>
        <rFont val="Tahoma"/>
        <family val="2"/>
      </rPr>
      <t>Por cada movimiento no propio en la Red Link</t>
    </r>
  </si>
  <si>
    <r>
      <rPr>
        <sz val="8"/>
        <color rgb="FF1E1F21"/>
        <rFont val="Tahoma"/>
        <family val="2"/>
      </rPr>
      <t>Por mantenimiento para Otros Firmantes</t>
    </r>
  </si>
  <si>
    <r>
      <rPr>
        <b/>
        <sz val="8"/>
        <color rgb="FF1E1F21"/>
        <rFont val="Trebuchet MS"/>
        <family val="2"/>
      </rPr>
      <t>Cuenta corriente especial en dólares</t>
    </r>
  </si>
  <si>
    <r>
      <rPr>
        <sz val="8"/>
        <color rgb="FF1E1F21"/>
        <rFont val="Tahoma"/>
        <family val="2"/>
      </rPr>
      <t>Servicio de cuenta (*****)</t>
    </r>
  </si>
  <si>
    <r>
      <rPr>
        <sz val="8"/>
        <color rgb="FF1E1F21"/>
        <rFont val="Tahoma"/>
        <family val="2"/>
      </rPr>
      <t xml:space="preserve">Para los depósitos en efectivo en cuenta corriente:
</t>
    </r>
    <r>
      <rPr>
        <sz val="8"/>
        <color rgb="FF1E1F21"/>
        <rFont val="Tahoma"/>
        <family val="2"/>
      </rPr>
      <t>A partir del 01/07/2022 si el monto correspondiente a billetes depositados con una denominación menor o igual a $200 supera el 16% del total del depósito efectuado, se aplicará un adicional del 5%(**) sobre la suma que exceda el porcentaje antes indicado.</t>
    </r>
  </si>
  <si>
    <r>
      <rPr>
        <sz val="8"/>
        <color rgb="FF1E1F21"/>
        <rFont val="Tahoma"/>
        <family val="2"/>
      </rPr>
      <t xml:space="preserve">Para los servicios de cobranza:
</t>
    </r>
    <r>
      <rPr>
        <sz val="8"/>
        <color rgb="FF1E1F21"/>
        <rFont val="Tahoma"/>
        <family val="2"/>
      </rPr>
      <t>A partir del 01/07/2022 si el monto correspondiente a billetes depositados con una denominación menor o igual a $200 supera el 16% del total del depósito efectuado, se aplicará un adicional del 5% sobre la suma que exceda el porcentaje antes indicado.</t>
    </r>
  </si>
  <si>
    <r>
      <rPr>
        <sz val="8"/>
        <color rgb="FF1E1F21"/>
        <rFont val="Tahoma"/>
        <family val="2"/>
      </rPr>
      <t xml:space="preserve">(*) Los precios no incluyen IVA
</t>
    </r>
    <r>
      <rPr>
        <sz val="8"/>
        <color rgb="FF1E1F21"/>
        <rFont val="Tahoma"/>
        <family val="2"/>
      </rPr>
      <t xml:space="preserve">(**) Comisión no admitida por BCRA (Com. A 6681) para personas humanas o jurídicas que sean MiPyME según las normas sobre "Determinación a la condición de micro, pequeña y mediana empresa" (BCRA).
</t>
    </r>
    <r>
      <rPr>
        <sz val="8"/>
        <color rgb="FF1E1F21"/>
        <rFont val="Tahoma"/>
        <family val="2"/>
      </rPr>
      <t xml:space="preserve">(***) No tiene mínimo ni máximo. Aplicable cuando la cuenta inicia el día con el saldo deudor, si posee cheques de terceros pendientes de acreditar se aplica "valores no conformados", de lo contrario se aplica gestión de cobertura.
</t>
    </r>
    <r>
      <rPr>
        <sz val="8"/>
        <color rgb="FF1E1F21"/>
        <rFont val="Tahoma"/>
        <family val="2"/>
      </rPr>
      <t xml:space="preserve">(****)100% bonificada la comisión de Chequeras personalizadas de ECHEQ comunes y de pago diferido de 25, 50 o de 1000 unidades hasta el 30/09/2022. Luego de esa fecha, se te cobrará la comisión al precio vigente en ese momento.
</t>
    </r>
    <r>
      <rPr>
        <sz val="8"/>
        <color rgb="FF1E1F21"/>
        <rFont val="Tahoma"/>
        <family val="2"/>
      </rPr>
      <t xml:space="preserve">(*****) Comisión por operación. Aplicable según la Com. "A" 7175 (BCRA) o la que la reemplace.
</t>
    </r>
    <r>
      <rPr>
        <sz val="8"/>
        <color rgb="FF1E1F21"/>
        <rFont val="Tahoma"/>
        <family val="2"/>
      </rPr>
      <t>(******) La comisión expresada será debitada en pesos de acuerdo al tipo de cambio de referencia de BCRA del cierre del día hábil anterior al día de cobro de la comisión.</t>
    </r>
  </si>
  <si>
    <r>
      <rPr>
        <b/>
        <sz val="18"/>
        <color rgb="FF1E1F21"/>
        <rFont val="Trebuchet MS"/>
        <family val="2"/>
      </rPr>
      <t xml:space="preserve">Legales
</t>
    </r>
    <r>
      <rPr>
        <sz val="16"/>
        <color rgb="FF1E1F21"/>
        <rFont val="Tahoma"/>
        <family val="2"/>
      </rPr>
      <t xml:space="preserve">Cuentas
</t>
    </r>
    <r>
      <rPr>
        <sz val="12"/>
        <color rgb="FF4F5457"/>
        <rFont val="Tahoma"/>
        <family val="2"/>
      </rPr>
      <t xml:space="preserve">Intercambio de información
</t>
    </r>
    <r>
      <rPr>
        <sz val="8.5"/>
        <color rgb="FF4F5457"/>
        <rFont val="Tahoma"/>
        <family val="2"/>
      </rPr>
      <t xml:space="preserve">Si te encontrás alcanzado por el estandar referido al intercambio de información de cuentas financieras desarrollado por la Organización para la Cooperación y el Desarrollado Económicos (OCDE), esta entidad bancaria deberá informar dicha situación a los organismos de contralor que la normativa vigente designe a tal efecto.
</t>
    </r>
    <r>
      <rPr>
        <sz val="12"/>
        <color rgb="FF4F5457"/>
        <rFont val="Tahoma"/>
        <family val="2"/>
      </rPr>
      <t xml:space="preserve">Garantía de los depósitos
</t>
    </r>
    <r>
      <rPr>
        <sz val="8.5"/>
        <color rgb="FF4F5457"/>
        <rFont val="Tahoma"/>
        <family val="2"/>
      </rPr>
      <t xml:space="preserve">Los depósitos en pesos y en moneda extranjera cuentan con la garantía de hasta $1.500.000. En las operaciones a nombre de dos o más personas, la garantía se prorrateará entre sus titulares. En ningún caso, el total de la garantía por persona y por depósito podrá exceder de $1.500.000, cualquiera sea el número de cuentas y/o depósitos. Ley 24.485, Decreto N° 540/95 y modificatorios y Com. "A" 2337 y sus modificatorias y complementarias. Se encuentran excluidos los captados a tasas superiores a la de referencia conforme a los límites establecidos por el Banco Central, los adquiridos por endoso y los efectuados por personas vinculadas a la entidad financiera.
</t>
    </r>
    <r>
      <rPr>
        <sz val="12"/>
        <color rgb="FF4F5457"/>
        <rFont val="Tahoma"/>
        <family val="2"/>
      </rPr>
      <t xml:space="preserve">Impuestos al débito y crédito
</t>
    </r>
    <r>
      <rPr>
        <sz val="8.5"/>
        <color rgb="FF4F5457"/>
        <rFont val="Tahoma"/>
        <family val="2"/>
      </rPr>
      <t xml:space="preserve">El importe susceptible de ser computado contra otros tributos durante el período informado es el equivalente al porcentaje indicado en art. 13 de la Ley 25.413 por débitos y créditos aquí informados (Decreto 409/2018)
</t>
    </r>
    <r>
      <rPr>
        <sz val="16"/>
        <color rgb="FF1E1F21"/>
        <rFont val="Tahoma"/>
        <family val="2"/>
      </rPr>
      <t xml:space="preserve">Cheques
</t>
    </r>
    <r>
      <rPr>
        <sz val="12"/>
        <color rgb="FF4F5457"/>
        <rFont val="Tahoma"/>
        <family val="2"/>
      </rPr>
      <t xml:space="preserve">Depósito de cheques
</t>
    </r>
    <r>
      <rPr>
        <sz val="8.5"/>
        <color rgb="FF4F5457"/>
        <rFont val="Tahoma"/>
        <family val="2"/>
      </rPr>
      <t xml:space="preserve">Aviso  Importante:  La  disponibilidad  de  fondos  de  los  movimientos  de  cheques  24 hs.  se  efectiviza  a  partir de  las  13 hs.  del  día siguiente  hábil  al  depósito.  Antes  de  ese  horario,  los  movimientos  del  extracto  con estas  características  deben  considerarse  a confirmar.
</t>
    </r>
    <r>
      <rPr>
        <sz val="12"/>
        <color rgb="FF4F5457"/>
        <rFont val="Tahoma"/>
        <family val="2"/>
      </rPr>
      <t xml:space="preserve">Solicitud de cheques físicos
</t>
    </r>
    <r>
      <rPr>
        <sz val="8.5"/>
        <color rgb="FF4F5457"/>
        <rFont val="Tahoma"/>
        <family val="2"/>
      </rPr>
      <t xml:space="preserve">Vas a poder solicitar los cheques físicos pagado en la sucursal, donde tengas radicada tu cuenta corriente, durante un plazo de 60 días corridos desde la fecha de pago. una vez transcurrido el plazo indicado, esta entidad podrá proceder a la destrucción de los mismos conservando únicamente sus reproducciones.
</t>
    </r>
    <r>
      <rPr>
        <sz val="12"/>
        <color rgb="FF4F5457"/>
        <rFont val="Tahoma"/>
        <family val="2"/>
      </rPr>
      <t xml:space="preserve">ECHEQs
</t>
    </r>
    <r>
      <rPr>
        <sz val="8.5"/>
        <color rgb="FF4F5457"/>
        <rFont val="Tahoma"/>
        <family val="2"/>
      </rPr>
      <t xml:space="preserve">En caso de que hayas librado cheques de pago diferido bajo la modalidad de ECHEQ (cheques generados por medios electrónicos), te recordamos que podés consultar el detalle de los ECHEQ pendientes de pago a través de Online Banking ingresando a Cuentas / CC correspondiente / Echeq / Consulta de Echeq.
</t>
    </r>
    <r>
      <rPr>
        <sz val="16"/>
        <color rgb="FF1E1F21"/>
        <rFont val="Tahoma"/>
        <family val="2"/>
      </rPr>
      <t xml:space="preserve">Otros
</t>
    </r>
    <r>
      <rPr>
        <sz val="12"/>
        <color rgb="FF4F5457"/>
        <rFont val="Tahoma"/>
        <family val="2"/>
      </rPr>
      <t xml:space="preserve">Fondos Comunes de inversión
</t>
    </r>
    <r>
      <rPr>
        <sz val="8.5"/>
        <color rgb="FF4F5457"/>
        <rFont val="Tahoma"/>
        <family val="2"/>
      </rPr>
      <t>Las inversiones en cuotas del fondo no constituyen depósitos en Banco Santander Argentina S.A. a los fines de la Ley de Entidades Financieras ni cuentan con ninguna de las garantías que tales depósitos a la vista o a plazo puedan gozar de acuerdo con la legislación y reglamentación aplicables en materia de depósitos en entidades financieras. Asimismo, Banco Santander Argentina S.A. se encuentra impedida por normas del Banco Central de la República Argentina de asumir, tácita o expresamente, compromiso alguno en cuanto al mantenimiento, en cualquier momento, del valor del capital invertido, al rendimiento, al valor de rescate de las cuota partes o al otorgamiento de liquidez a tal fin.</t>
    </r>
  </si>
  <si>
    <r>
      <rPr>
        <sz val="12"/>
        <color rgb="FF4F5457"/>
        <rFont val="Tahoma"/>
        <family val="2"/>
      </rPr>
      <t xml:space="preserve">Unidad de Información Financiera
</t>
    </r>
    <r>
      <rPr>
        <sz val="8.5"/>
        <color rgb="FF4F5457"/>
        <rFont val="Tahoma"/>
        <family val="2"/>
      </rPr>
      <t xml:space="preserve">La Unidad de Información Financiera (UIF) en la Resolución vigente establece las medidas y procedimientos que debe observar el Sector Financiero, incorporando nuevos requisitos  que deberán cumplir las Personas Jurídicas para identificar al Beneficiario/a Final, a saber: , " ..será considerado Beneficiario/a Final a la/s persona/s humana/s que posea/n como mínimo el diez por ciento (10 %) del capital o de los derechos de voto de una persona jurídica, un fideicomiso, un fondo de inversión, un patrimonio de afectación y/o de cualquier otra estructura jurídica; y/o a la/s persona/s humana/s que por otros medios ejerza/n el control final de las mismas ¿ Se entenderá como control final al ejercido, de manera directa o indirecta, por una o más personas humanas mediante una cadena de titularidad y/o a través de cualquier otro medio de control y/o cuando, por circunstancias de hecho o derecho, la/s misma/s tenga/n la potestad de conformar por sí la voluntad social para la toma de las decisiones por parte del órgano de gobierno de la persona jurídica o estructura jurídica y/o para la designación y/o remoción de integrantes del órgano de administración de las mismas. ".,El texto de la referida norma se encuentra disponible en www.argentina.gob.ar/uif pudiendo ser consultados en Normativa / Comunicaciones y Normativa/ Resoluciones respectivamente.
</t>
    </r>
    <r>
      <rPr>
        <sz val="10"/>
        <color rgb="FF1E1F21"/>
        <rFont val="Tahoma"/>
        <family val="2"/>
      </rPr>
      <t>¿Tenés alguna consulta?                                          Operá con seguridad</t>
    </r>
  </si>
  <si>
    <r>
      <rPr>
        <b/>
        <sz val="8"/>
        <color rgb="FF4F5457"/>
        <rFont val="Trebuchet MS"/>
        <family val="2"/>
      </rPr>
      <t xml:space="preserve">Llamanos al al 4341-3048 o desde el interior del país, sin cargo al 0800-222-2552 de lunes a viernes de 9 a 18 hs o visitanos en nuestras sucursales. </t>
    </r>
    <r>
      <rPr>
        <sz val="8"/>
        <color rgb="FF4F5457"/>
        <rFont val="Tahoma"/>
        <family val="2"/>
      </rPr>
      <t xml:space="preserve">Ante la falta de respuesta o de disconformidad en la resolución de tus reclamos, contactate al Servicio de Atención al Usuario de Servicios Financieros, cuyos datos se encuentran publicados en su
</t>
    </r>
    <r>
      <rPr>
        <sz val="8"/>
        <color rgb="FF4F5457"/>
        <rFont val="Tahoma"/>
        <family val="2"/>
      </rPr>
      <t>sitio web.</t>
    </r>
  </si>
  <si>
    <r>
      <rPr>
        <b/>
        <sz val="8"/>
        <color rgb="FF4F5457"/>
        <rFont val="Trebuchet MS"/>
        <family val="2"/>
      </rPr>
      <t xml:space="preserve">No te dejes guiar telefónicamente en transacciones en cajeros automáticos ni mientras usás Online Banking o la App Santander. </t>
    </r>
    <r>
      <rPr>
        <sz val="8"/>
        <color rgb="FF4F5457"/>
        <rFont val="Tahoma"/>
        <family val="2"/>
      </rPr>
      <t>No compartas por redes sociales, teléfono o email tus claves personales. Nadie en nombre del banco te las va a pedir.</t>
    </r>
  </si>
  <si>
    <r>
      <rPr>
        <b/>
        <sz val="9"/>
        <color rgb="FF1E1F21"/>
        <rFont val="Trebuchet MS"/>
        <family val="2"/>
      </rPr>
      <t xml:space="preserve">Recordá que contás con 30 días desde la fecha de recepción de este resumen para observar los conceptos que se incluyen en el mismo. Se considerará aceptado, en el caso de no registrarse objeciones en dicho
</t>
    </r>
    <r>
      <rPr>
        <b/>
        <sz val="9"/>
        <color rgb="FF1E1F21"/>
        <rFont val="Trebuchet MS"/>
        <family val="2"/>
      </rPr>
      <t>lapso.</t>
    </r>
  </si>
  <si>
    <t>Fecha</t>
  </si>
  <si>
    <t>Movimiento</t>
  </si>
  <si>
    <t>Débito</t>
  </si>
  <si>
    <t>Crédito</t>
  </si>
  <si>
    <t>Saldo en cuenta</t>
  </si>
  <si>
    <t>Saldo Inicial</t>
  </si>
  <si>
    <t>Com transf a otros bancos canales
Comision transferencias</t>
  </si>
  <si>
    <t>Iva 21%</t>
  </si>
  <si>
    <t>Regimen de recaudacion sircreb b
Responsable:30712013962 / 0,05% sobre $15.527.463,60</t>
  </si>
  <si>
    <t>Adel iibb pcia misiones convenio
Responsable:30712013962 / 1,2250% sobre $15.527.463,60</t>
  </si>
  <si>
    <t>Orden de pago exportacion bienes</t>
  </si>
  <si>
    <t>Impuesto ley 25.413 debito 0,6%</t>
  </si>
  <si>
    <t>Impuesto ley 25.413 credito 0,6%</t>
  </si>
  <si>
    <t>Cobranzas de importacion</t>
  </si>
  <si>
    <t>Pago de servicios
Inacap cuota: 3071201396200225705</t>
  </si>
  <si>
    <t>Pago de servicios
Faecys: 307120139620000</t>
  </si>
  <si>
    <t>Deudor</t>
  </si>
  <si>
    <t>Proveedores</t>
  </si>
  <si>
    <t>Comision</t>
  </si>
  <si>
    <t>Iva</t>
  </si>
  <si>
    <t>Regimen de recaudacion sircreb</t>
  </si>
  <si>
    <t>Caja</t>
  </si>
  <si>
    <t>Iva Perc</t>
  </si>
  <si>
    <t>Bco Galicia</t>
  </si>
  <si>
    <t>Bco Municipal</t>
  </si>
  <si>
    <t>Calzim SA</t>
  </si>
  <si>
    <t>Mutual Asistencia y Social</t>
  </si>
  <si>
    <t>Aut Gustavo Calamari</t>
  </si>
  <si>
    <t>Servicios Comunales SA</t>
  </si>
  <si>
    <t>Interes</t>
  </si>
  <si>
    <t>Iva Int</t>
  </si>
  <si>
    <t>Calzim</t>
  </si>
  <si>
    <t>Litale SRL</t>
  </si>
  <si>
    <t>Mutual Alycbur SA</t>
  </si>
  <si>
    <t>Mutual Faro</t>
  </si>
  <si>
    <t>Bco Itau</t>
  </si>
  <si>
    <t>Bco Coinag</t>
  </si>
  <si>
    <t>Bco Comafi</t>
  </si>
  <si>
    <t>Bco Frances</t>
  </si>
  <si>
    <t>Bco ICBC</t>
  </si>
  <si>
    <t>WORMS</t>
  </si>
  <si>
    <t>Mutual 23 de julio</t>
  </si>
  <si>
    <t>Pago Derecho de Exportacion</t>
  </si>
  <si>
    <t>Pago Suss 04/2022</t>
  </si>
  <si>
    <t>Pago Ant Gcias Expo</t>
  </si>
  <si>
    <t xml:space="preserve">Pago Aranc Uni Suse </t>
  </si>
  <si>
    <t>P360442 C5</t>
  </si>
  <si>
    <t>P502505 C2</t>
  </si>
  <si>
    <t>P648466 C1</t>
  </si>
  <si>
    <t>M625924 C16</t>
  </si>
  <si>
    <t>M664232 C20</t>
  </si>
  <si>
    <t>M664228 C22</t>
  </si>
  <si>
    <t>N225196 C12</t>
  </si>
  <si>
    <t>M664223 C21</t>
  </si>
  <si>
    <t>N769940 C13</t>
  </si>
  <si>
    <t>Pago Sicore y Ret 4ta Cat + int 04/ + Ret 4ta Cat int 03/22</t>
  </si>
  <si>
    <t>Etiquetas de fila</t>
  </si>
  <si>
    <t>(en blanco)</t>
  </si>
  <si>
    <t>Total general</t>
  </si>
  <si>
    <t>Suma de Débito</t>
  </si>
  <si>
    <t>Suma de Crédito</t>
  </si>
  <si>
    <t>Ng</t>
  </si>
  <si>
    <t>OK</t>
  </si>
  <si>
    <t>Ret iibb pcia misiones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</si>
</sst>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d/mm/yy;@"/>
    <numFmt numFmtId="165" formatCode="\$\ #,##0.00"/>
    <numFmt numFmtId="166" formatCode="\$\ 0.00"/>
    <numFmt numFmtId="167" formatCode="[$USD]\ 0.00"/>
  </numFmts>
  <fonts count="41" x14ac:knownFonts="1">
    <font>
      <sz val="10"/>
      <color rgb="FF000000"/>
      <name val="Times New Roman"/>
      <charset val="204"/>
    </font>
    <font>
      <b/>
      <sz val="12"/>
      <name val="Trebuchet MS"/>
      <family val="2"/>
    </font>
    <font>
      <sz val="7"/>
      <name val="Tahoma"/>
      <family val="2"/>
    </font>
    <font>
      <sz val="6"/>
      <name val="Tahoma"/>
      <family val="2"/>
    </font>
    <font>
      <b/>
      <sz val="8.5"/>
      <color rgb="FF1E1F21"/>
      <name val="Trebuchet MS"/>
      <family val="2"/>
    </font>
    <font>
      <b/>
      <sz val="8.5"/>
      <name val="Trebuchet MS"/>
      <family val="2"/>
    </font>
    <font>
      <sz val="8.5"/>
      <color rgb="FF1E1F21"/>
      <name val="Tahoma"/>
      <family val="2"/>
    </font>
    <font>
      <sz val="8.5"/>
      <name val="Tahoma"/>
      <family val="2"/>
    </font>
    <font>
      <sz val="8"/>
      <color rgb="FF1E1F21"/>
      <name val="Tahoma"/>
      <family val="2"/>
    </font>
    <font>
      <sz val="8"/>
      <name val="Tahoma"/>
      <family val="2"/>
    </font>
    <font>
      <b/>
      <sz val="8"/>
      <name val="Trebuchet MS"/>
      <family val="2"/>
    </font>
    <font>
      <b/>
      <sz val="8"/>
      <color rgb="FF1E1F21"/>
      <name val="Trebuchet MS"/>
      <family val="2"/>
    </font>
    <font>
      <b/>
      <sz val="24"/>
      <color rgb="FF1E1F21"/>
      <name val="Trebuchet MS"/>
      <family val="2"/>
    </font>
    <font>
      <b/>
      <sz val="10"/>
      <color rgb="FF1E1F21"/>
      <name val="Trebuchet MS"/>
      <family val="2"/>
    </font>
    <font>
      <sz val="9"/>
      <color rgb="FF1E1F21"/>
      <name val="Tahoma"/>
      <family val="2"/>
    </font>
    <font>
      <b/>
      <sz val="12"/>
      <color rgb="FF1E1F21"/>
      <name val="Trebuchet MS"/>
      <family val="2"/>
    </font>
    <font>
      <sz val="8"/>
      <color rgb="FF4F5457"/>
      <name val="Tahoma"/>
      <family val="2"/>
    </font>
    <font>
      <sz val="10"/>
      <color rgb="FF1E1F21"/>
      <name val="Tahoma"/>
      <family val="2"/>
    </font>
    <font>
      <sz val="12"/>
      <color rgb="FF1E1F21"/>
      <name val="Tahoma"/>
      <family val="2"/>
    </font>
    <font>
      <vertAlign val="superscript"/>
      <sz val="7.5"/>
      <color rgb="FF1E1F21"/>
      <name val="Tahoma"/>
      <family val="2"/>
    </font>
    <font>
      <sz val="7"/>
      <color rgb="FF797D84"/>
      <name val="Tahoma"/>
      <family val="2"/>
    </font>
    <font>
      <b/>
      <sz val="20"/>
      <color rgb="FF1E1F21"/>
      <name val="Trebuchet MS"/>
      <family val="2"/>
    </font>
    <font>
      <b/>
      <vertAlign val="subscript"/>
      <sz val="10"/>
      <color rgb="FF1E1F21"/>
      <name val="Trebuchet MS"/>
      <family val="2"/>
    </font>
    <font>
      <vertAlign val="superscript"/>
      <sz val="9"/>
      <color rgb="FF1E1F21"/>
      <name val="Tahoma"/>
      <family val="2"/>
    </font>
    <font>
      <sz val="7"/>
      <color rgb="FF4F5457"/>
      <name val="Tahoma"/>
      <family val="2"/>
    </font>
    <font>
      <vertAlign val="superscript"/>
      <sz val="12"/>
      <color rgb="FF1E1F21"/>
      <name val="Tahoma"/>
      <family val="2"/>
    </font>
    <font>
      <sz val="16"/>
      <color rgb="FF1E1F21"/>
      <name val="Tahoma"/>
      <family val="2"/>
    </font>
    <font>
      <b/>
      <sz val="14"/>
      <color rgb="FF1E1F21"/>
      <name val="Trebuchet MS"/>
      <family val="2"/>
    </font>
    <font>
      <b/>
      <sz val="11"/>
      <color rgb="FF1E1F21"/>
      <name val="Trebuchet MS"/>
      <family val="2"/>
    </font>
    <font>
      <b/>
      <sz val="8"/>
      <color rgb="FF4F5457"/>
      <name val="Trebuchet MS"/>
      <family val="2"/>
    </font>
    <font>
      <sz val="6"/>
      <color rgb="FF4F5457"/>
      <name val="Tahoma"/>
      <family val="2"/>
    </font>
    <font>
      <sz val="7.5"/>
      <color rgb="FF4F5457"/>
      <name val="Tahoma"/>
      <family val="2"/>
    </font>
    <font>
      <b/>
      <vertAlign val="superscript"/>
      <sz val="10"/>
      <color rgb="FF1E1F21"/>
      <name val="Trebuchet MS"/>
      <family val="2"/>
    </font>
    <font>
      <vertAlign val="superscript"/>
      <sz val="8"/>
      <color rgb="FF1E1F21"/>
      <name val="Tahoma"/>
      <family val="2"/>
    </font>
    <font>
      <b/>
      <sz val="18"/>
      <color rgb="FF1E1F21"/>
      <name val="Trebuchet MS"/>
      <family val="2"/>
    </font>
    <font>
      <sz val="12"/>
      <color rgb="FF4F5457"/>
      <name val="Tahoma"/>
      <family val="2"/>
    </font>
    <font>
      <sz val="8.5"/>
      <color rgb="FF4F5457"/>
      <name val="Tahoma"/>
      <family val="2"/>
    </font>
    <font>
      <b/>
      <sz val="9"/>
      <color rgb="FF1E1F21"/>
      <name val="Trebuchet MS"/>
      <family val="2"/>
    </font>
    <font>
      <sz val="11"/>
      <name val="Calibri"/>
      <family val="2"/>
      <scheme val="minor"/>
    </font>
    <font>
      <sz val="11"/>
      <color rgb="FF000000"/>
      <name val="Calibri"/>
      <family val="2"/>
      <scheme val="minor"/>
    </font>
    <font>
      <b/>
      <u/>
      <sz val="11"/>
      <name val="Calibri"/>
      <family val="2"/>
      <scheme val="minor"/>
    </font>
  </fonts>
  <fills count="7">
    <fill>
      <patternFill patternType="none"/>
    </fill>
    <fill>
      <patternFill patternType="gray125"/>
    </fill>
    <fill>
      <patternFill patternType="solid">
        <fgColor rgb="FFF6FAFC"/>
      </patternFill>
    </fill>
    <fill>
      <patternFill patternType="solid">
        <fgColor rgb="FFFFCCCC"/>
        <bgColor indexed="64"/>
      </patternFill>
    </fill>
    <fill>
      <patternFill patternType="solid">
        <fgColor rgb="FFCCCCFF"/>
        <bgColor indexed="64"/>
      </patternFill>
    </fill>
    <fill>
      <patternFill patternType="solid">
        <fgColor rgb="FFCCECFF"/>
        <bgColor indexed="64"/>
      </patternFill>
    </fill>
    <fill>
      <patternFill patternType="solid">
        <fgColor theme="6"/>
        <bgColor indexed="64"/>
      </patternFill>
    </fill>
  </fills>
  <borders count="12">
    <border>
      <left/>
      <right/>
      <top/>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thin">
        <color rgb="FFCEDEE7"/>
      </bottom>
      <diagonal/>
    </border>
    <border>
      <left/>
      <right/>
      <top style="thin">
        <color rgb="FFCEDEE7"/>
      </top>
      <bottom/>
      <diagonal/>
    </border>
    <border>
      <left/>
      <right/>
      <top style="thin">
        <color rgb="FFCEDEE7"/>
      </top>
      <bottom style="thin">
        <color rgb="FFECECEC"/>
      </bottom>
      <diagonal/>
    </border>
    <border>
      <left/>
      <right/>
      <top style="thin">
        <color rgb="FFECECEC"/>
      </top>
      <bottom style="thin">
        <color rgb="FFECECEC"/>
      </bottom>
      <diagonal/>
    </border>
    <border>
      <left/>
      <right/>
      <top/>
      <bottom style="thin">
        <color rgb="FFECECEC"/>
      </bottom>
      <diagonal/>
    </border>
    <border>
      <left/>
      <right/>
      <top style="thin">
        <color rgb="FFECECEC"/>
      </top>
      <bottom/>
      <diagonal/>
    </border>
    <border>
      <left/>
      <right/>
      <top style="thin">
        <color rgb="FFECECEC"/>
      </top>
      <bottom style="thin">
        <color rgb="FFCEDEE7"/>
      </bottom>
      <diagonal/>
    </border>
  </borders>
  <cellStyleXfs count="1">
    <xf numFmtId="0" fontId="0" fillId="0" borderId="0"/>
  </cellStyleXfs>
  <cellXfs count="142">
    <xf numFmtId="0" fontId="0" fillId="0" borderId="0" xfId="0" applyFill="1" applyBorder="1" applyAlignment="1">
      <alignment horizontal="left" vertical="top"/>
    </xf>
    <xf numFmtId="0" fontId="0" fillId="0" borderId="0" xfId="0" applyFill="1" applyBorder="1" applyAlignment="1">
      <alignment horizontal="center" vertical="top" wrapText="1"/>
    </xf>
    <xf numFmtId="0" fontId="0" fillId="0" borderId="1" xfId="0" applyFill="1" applyBorder="1" applyAlignment="1">
      <alignment horizontal="left" vertical="top" wrapText="1" indent="2"/>
    </xf>
    <xf numFmtId="0" fontId="3" fillId="2" borderId="0" xfId="0" applyFont="1" applyFill="1" applyBorder="1" applyAlignment="1">
      <alignment horizontal="left" vertical="center" wrapText="1"/>
    </xf>
    <xf numFmtId="0" fontId="3" fillId="2" borderId="0" xfId="0" applyFont="1" applyFill="1" applyBorder="1" applyAlignment="1">
      <alignment horizontal="left" vertical="center" wrapText="1" indent="1"/>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wrapText="1" indent="6"/>
    </xf>
    <xf numFmtId="0" fontId="3" fillId="2" borderId="0" xfId="0" applyFont="1" applyFill="1" applyBorder="1" applyAlignment="1">
      <alignment horizontal="left" vertical="center" wrapText="1" indent="4"/>
    </xf>
    <xf numFmtId="164" fontId="4" fillId="0" borderId="5" xfId="0" applyNumberFormat="1" applyFont="1" applyFill="1" applyBorder="1" applyAlignment="1">
      <alignment horizontal="left" vertical="top" shrinkToFit="1"/>
    </xf>
    <xf numFmtId="0" fontId="0" fillId="0" borderId="5" xfId="0" applyFill="1" applyBorder="1" applyAlignment="1">
      <alignment horizontal="left" vertical="center" wrapText="1"/>
    </xf>
    <xf numFmtId="165" fontId="4" fillId="0" borderId="5" xfId="0" applyNumberFormat="1" applyFont="1" applyFill="1" applyBorder="1" applyAlignment="1">
      <alignment horizontal="right" vertical="top" shrinkToFit="1"/>
    </xf>
    <xf numFmtId="164" fontId="6" fillId="0" borderId="6" xfId="0" applyNumberFormat="1" applyFont="1" applyFill="1" applyBorder="1" applyAlignment="1">
      <alignment horizontal="left" vertical="top" shrinkToFit="1"/>
    </xf>
    <xf numFmtId="1" fontId="6" fillId="0" borderId="7" xfId="0" applyNumberFormat="1" applyFont="1" applyFill="1" applyBorder="1" applyAlignment="1">
      <alignment horizontal="left" vertical="top" shrinkToFit="1"/>
    </xf>
    <xf numFmtId="166" fontId="6" fillId="0" borderId="7" xfId="0" applyNumberFormat="1" applyFont="1" applyFill="1" applyBorder="1" applyAlignment="1">
      <alignment horizontal="right" vertical="top" shrinkToFit="1"/>
    </xf>
    <xf numFmtId="0" fontId="0" fillId="0" borderId="7" xfId="0" applyFill="1" applyBorder="1" applyAlignment="1">
      <alignment horizontal="left" vertical="center" wrapText="1"/>
    </xf>
    <xf numFmtId="165" fontId="6" fillId="0" borderId="7" xfId="0" applyNumberFormat="1" applyFont="1" applyFill="1" applyBorder="1" applyAlignment="1">
      <alignment horizontal="right" vertical="top" shrinkToFit="1"/>
    </xf>
    <xf numFmtId="0" fontId="0" fillId="0" borderId="0" xfId="0" applyFill="1" applyBorder="1" applyAlignment="1">
      <alignment horizontal="left" vertical="center" wrapText="1"/>
    </xf>
    <xf numFmtId="1" fontId="6" fillId="0" borderId="8" xfId="0" applyNumberFormat="1" applyFont="1" applyFill="1" applyBorder="1" applyAlignment="1">
      <alignment horizontal="left" vertical="top" shrinkToFit="1"/>
    </xf>
    <xf numFmtId="0" fontId="7" fillId="0" borderId="8" xfId="0" applyFont="1" applyFill="1" applyBorder="1" applyAlignment="1">
      <alignment horizontal="left" vertical="top" wrapText="1"/>
    </xf>
    <xf numFmtId="166" fontId="6" fillId="0" borderId="8" xfId="0" applyNumberFormat="1" applyFont="1" applyFill="1" applyBorder="1" applyAlignment="1">
      <alignment horizontal="right" vertical="top" shrinkToFit="1"/>
    </xf>
    <xf numFmtId="0" fontId="0" fillId="0" borderId="8" xfId="0" applyFill="1" applyBorder="1" applyAlignment="1">
      <alignment horizontal="left" vertical="center" wrapText="1"/>
    </xf>
    <xf numFmtId="165" fontId="6" fillId="0" borderId="8" xfId="0" applyNumberFormat="1" applyFont="1" applyFill="1" applyBorder="1" applyAlignment="1">
      <alignment horizontal="right" vertical="top" shrinkToFit="1"/>
    </xf>
    <xf numFmtId="0" fontId="0" fillId="0" borderId="8" xfId="0" applyFill="1" applyBorder="1" applyAlignment="1">
      <alignment horizontal="left" vertical="top" wrapText="1"/>
    </xf>
    <xf numFmtId="0" fontId="0" fillId="0" borderId="9" xfId="0" applyFill="1" applyBorder="1" applyAlignment="1">
      <alignment horizontal="left" vertical="center" wrapText="1"/>
    </xf>
    <xf numFmtId="164" fontId="6" fillId="0" borderId="10" xfId="0" applyNumberFormat="1" applyFont="1" applyFill="1" applyBorder="1" applyAlignment="1">
      <alignment horizontal="left" vertical="top" shrinkToFit="1"/>
    </xf>
    <xf numFmtId="1" fontId="6" fillId="0" borderId="10" xfId="0" applyNumberFormat="1" applyFont="1" applyFill="1" applyBorder="1" applyAlignment="1">
      <alignment horizontal="left" vertical="top" shrinkToFit="1"/>
    </xf>
    <xf numFmtId="0" fontId="0" fillId="0" borderId="10" xfId="0" applyFill="1" applyBorder="1" applyAlignment="1">
      <alignment horizontal="left" vertical="top" wrapText="1"/>
    </xf>
    <xf numFmtId="165" fontId="6" fillId="0" borderId="10" xfId="0" applyNumberFormat="1" applyFont="1" applyFill="1" applyBorder="1" applyAlignment="1">
      <alignment horizontal="right" vertical="top" shrinkToFit="1"/>
    </xf>
    <xf numFmtId="0" fontId="0" fillId="0" borderId="10" xfId="0" applyFill="1" applyBorder="1" applyAlignment="1">
      <alignment horizontal="left" vertical="center" wrapText="1"/>
    </xf>
    <xf numFmtId="0" fontId="0" fillId="0" borderId="0" xfId="0" applyFill="1" applyBorder="1" applyAlignment="1">
      <alignment horizontal="left" wrapText="1"/>
    </xf>
    <xf numFmtId="0" fontId="0" fillId="0" borderId="9" xfId="0" applyFill="1" applyBorder="1" applyAlignment="1">
      <alignment horizontal="left" wrapText="1"/>
    </xf>
    <xf numFmtId="164" fontId="6" fillId="0" borderId="8" xfId="0" applyNumberFormat="1" applyFont="1" applyFill="1" applyBorder="1" applyAlignment="1">
      <alignment horizontal="left" vertical="top" shrinkToFit="1"/>
    </xf>
    <xf numFmtId="164" fontId="6" fillId="0" borderId="0" xfId="0" applyNumberFormat="1" applyFont="1" applyFill="1" applyBorder="1" applyAlignment="1">
      <alignment horizontal="left" vertical="top" shrinkToFit="1"/>
    </xf>
    <xf numFmtId="1" fontId="6" fillId="0" borderId="9" xfId="0" applyNumberFormat="1" applyFont="1" applyFill="1" applyBorder="1" applyAlignment="1">
      <alignment horizontal="left" vertical="top" shrinkToFit="1"/>
    </xf>
    <xf numFmtId="0" fontId="7" fillId="0" borderId="9" xfId="0" applyFont="1" applyFill="1" applyBorder="1" applyAlignment="1">
      <alignment horizontal="left" vertical="top" wrapText="1"/>
    </xf>
    <xf numFmtId="165" fontId="6" fillId="0" borderId="9" xfId="0" applyNumberFormat="1" applyFont="1" applyFill="1" applyBorder="1" applyAlignment="1">
      <alignment horizontal="right" vertical="top" shrinkToFit="1"/>
    </xf>
    <xf numFmtId="0" fontId="0" fillId="0" borderId="9" xfId="0" applyFill="1" applyBorder="1" applyAlignment="1">
      <alignment horizontal="left" vertical="top" wrapText="1"/>
    </xf>
    <xf numFmtId="166" fontId="6" fillId="0" borderId="9" xfId="0" applyNumberFormat="1" applyFont="1" applyFill="1" applyBorder="1" applyAlignment="1">
      <alignment horizontal="right" vertical="top" shrinkToFit="1"/>
    </xf>
    <xf numFmtId="164" fontId="6" fillId="0" borderId="9" xfId="0" applyNumberFormat="1" applyFont="1" applyFill="1" applyBorder="1" applyAlignment="1">
      <alignment horizontal="left" vertical="top" shrinkToFit="1"/>
    </xf>
    <xf numFmtId="165" fontId="6" fillId="0" borderId="9" xfId="0" applyNumberFormat="1" applyFont="1" applyFill="1" applyBorder="1" applyAlignment="1">
      <alignment horizontal="center" vertical="top" shrinkToFit="1"/>
    </xf>
    <xf numFmtId="165" fontId="6" fillId="0" borderId="8" xfId="0" applyNumberFormat="1" applyFont="1" applyFill="1" applyBorder="1" applyAlignment="1">
      <alignment horizontal="center" vertical="top" shrinkToFit="1"/>
    </xf>
    <xf numFmtId="165" fontId="6" fillId="0" borderId="10" xfId="0" applyNumberFormat="1" applyFont="1" applyFill="1" applyBorder="1" applyAlignment="1">
      <alignment horizontal="center" vertical="top" shrinkToFit="1"/>
    </xf>
    <xf numFmtId="165" fontId="6" fillId="0" borderId="8" xfId="0" applyNumberFormat="1" applyFont="1" applyFill="1" applyBorder="1" applyAlignment="1">
      <alignment horizontal="left" vertical="top" indent="3" shrinkToFit="1"/>
    </xf>
    <xf numFmtId="165" fontId="6" fillId="0" borderId="8" xfId="0" applyNumberFormat="1" applyFont="1" applyFill="1" applyBorder="1" applyAlignment="1">
      <alignment horizontal="left" vertical="top" indent="2" shrinkToFit="1"/>
    </xf>
    <xf numFmtId="165" fontId="6" fillId="0" borderId="9" xfId="0" applyNumberFormat="1" applyFont="1" applyFill="1" applyBorder="1" applyAlignment="1">
      <alignment horizontal="left" vertical="top" indent="4" shrinkToFit="1"/>
    </xf>
    <xf numFmtId="0" fontId="0" fillId="0" borderId="11" xfId="0" applyFill="1" applyBorder="1" applyAlignment="1">
      <alignment horizontal="left" vertical="center" wrapText="1"/>
    </xf>
    <xf numFmtId="0" fontId="7" fillId="0" borderId="11" xfId="0" applyFont="1" applyFill="1" applyBorder="1" applyAlignment="1">
      <alignment horizontal="left" vertical="top" wrapText="1"/>
    </xf>
    <xf numFmtId="165" fontId="6" fillId="0" borderId="11" xfId="0" applyNumberFormat="1" applyFont="1" applyFill="1" applyBorder="1" applyAlignment="1">
      <alignment horizontal="right" vertical="top" shrinkToFit="1"/>
    </xf>
    <xf numFmtId="165" fontId="6" fillId="0" borderId="11" xfId="0" applyNumberFormat="1" applyFont="1" applyFill="1" applyBorder="1" applyAlignment="1">
      <alignment horizontal="left" vertical="top" indent="4" shrinkToFit="1"/>
    </xf>
    <xf numFmtId="0" fontId="2" fillId="2" borderId="0" xfId="0" applyFont="1" applyFill="1" applyBorder="1" applyAlignment="1">
      <alignment horizontal="left" vertical="top" wrapText="1"/>
    </xf>
    <xf numFmtId="0" fontId="2" fillId="2" borderId="0" xfId="0" applyFont="1" applyFill="1" applyBorder="1" applyAlignment="1">
      <alignment horizontal="right" vertical="top" wrapText="1"/>
    </xf>
    <xf numFmtId="165" fontId="8" fillId="0" borderId="8" xfId="0" applyNumberFormat="1" applyFont="1" applyFill="1" applyBorder="1" applyAlignment="1">
      <alignment horizontal="right" vertical="top" shrinkToFit="1"/>
    </xf>
    <xf numFmtId="0" fontId="3" fillId="2" borderId="0" xfId="0" applyFont="1" applyFill="1" applyBorder="1" applyAlignment="1">
      <alignment horizontal="left" vertical="top" wrapText="1" indent="1"/>
    </xf>
    <xf numFmtId="0" fontId="3" fillId="2" borderId="0" xfId="0" applyFont="1" applyFill="1" applyBorder="1" applyAlignment="1">
      <alignment horizontal="left" vertical="center" wrapText="1" indent="2"/>
    </xf>
    <xf numFmtId="164" fontId="8" fillId="0" borderId="0" xfId="0" applyNumberFormat="1" applyFont="1" applyFill="1" applyBorder="1" applyAlignment="1">
      <alignment horizontal="left" vertical="top" shrinkToFit="1"/>
    </xf>
    <xf numFmtId="164" fontId="8" fillId="0" borderId="0" xfId="0" applyNumberFormat="1" applyFont="1" applyFill="1" applyBorder="1" applyAlignment="1">
      <alignment horizontal="left" vertical="top" indent="1" shrinkToFit="1"/>
    </xf>
    <xf numFmtId="0" fontId="0" fillId="0" borderId="0" xfId="0" applyFill="1" applyBorder="1" applyAlignment="1">
      <alignment horizontal="right" vertical="top" wrapText="1"/>
    </xf>
    <xf numFmtId="0" fontId="0" fillId="2" borderId="0" xfId="0" applyFill="1" applyBorder="1" applyAlignment="1">
      <alignment horizontal="left" wrapText="1"/>
    </xf>
    <xf numFmtId="0" fontId="10" fillId="0" borderId="9" xfId="0" applyFont="1" applyFill="1" applyBorder="1" applyAlignment="1">
      <alignment horizontal="left" vertical="top" wrapText="1"/>
    </xf>
    <xf numFmtId="165" fontId="11" fillId="0" borderId="9" xfId="0" applyNumberFormat="1" applyFont="1" applyFill="1" applyBorder="1" applyAlignment="1">
      <alignment horizontal="right" vertical="top" shrinkToFit="1"/>
    </xf>
    <xf numFmtId="0" fontId="10" fillId="0" borderId="8" xfId="0" applyFont="1" applyFill="1" applyBorder="1" applyAlignment="1">
      <alignment horizontal="left" vertical="top" wrapText="1"/>
    </xf>
    <xf numFmtId="0" fontId="9" fillId="0" borderId="8" xfId="0" applyFont="1" applyFill="1" applyBorder="1" applyAlignment="1">
      <alignment horizontal="left" vertical="top" wrapText="1" indent="1"/>
    </xf>
    <xf numFmtId="0" fontId="9" fillId="0" borderId="8" xfId="0" applyFont="1" applyFill="1" applyBorder="1" applyAlignment="1">
      <alignment horizontal="right" vertical="top" wrapText="1"/>
    </xf>
    <xf numFmtId="0" fontId="9" fillId="0" borderId="8" xfId="0" applyFont="1" applyFill="1" applyBorder="1" applyAlignment="1">
      <alignment horizontal="left" vertical="top" wrapText="1"/>
    </xf>
    <xf numFmtId="166" fontId="8" fillId="0" borderId="8" xfId="0" applyNumberFormat="1" applyFont="1" applyFill="1" applyBorder="1" applyAlignment="1">
      <alignment horizontal="right" vertical="top" shrinkToFit="1"/>
    </xf>
    <xf numFmtId="0" fontId="10" fillId="0" borderId="8" xfId="0" applyFont="1" applyFill="1" applyBorder="1" applyAlignment="1">
      <alignment horizontal="right" vertical="top" wrapText="1"/>
    </xf>
    <xf numFmtId="166" fontId="11" fillId="0" borderId="8" xfId="0" applyNumberFormat="1" applyFont="1" applyFill="1" applyBorder="1" applyAlignment="1">
      <alignment horizontal="right" vertical="top" shrinkToFit="1"/>
    </xf>
    <xf numFmtId="165" fontId="11" fillId="0" borderId="8" xfId="0" applyNumberFormat="1" applyFont="1" applyFill="1" applyBorder="1" applyAlignment="1">
      <alignment horizontal="right" vertical="top" shrinkToFit="1"/>
    </xf>
    <xf numFmtId="0" fontId="2" fillId="2" borderId="0" xfId="0" applyFont="1" applyFill="1" applyBorder="1" applyAlignment="1">
      <alignment horizontal="left" vertical="top" wrapText="1" indent="1"/>
    </xf>
    <xf numFmtId="0" fontId="9" fillId="0" borderId="10" xfId="0" applyFont="1" applyFill="1" applyBorder="1" applyAlignment="1">
      <alignment horizontal="left" vertical="top" wrapText="1" indent="1"/>
    </xf>
    <xf numFmtId="167" fontId="8" fillId="0" borderId="10" xfId="0" applyNumberFormat="1" applyFont="1" applyFill="1" applyBorder="1" applyAlignment="1">
      <alignment horizontal="right" vertical="top" shrinkToFit="1"/>
    </xf>
    <xf numFmtId="0" fontId="9" fillId="0" borderId="10" xfId="0" applyFont="1" applyFill="1" applyBorder="1" applyAlignment="1">
      <alignment horizontal="left" vertical="top" wrapText="1"/>
    </xf>
    <xf numFmtId="0" fontId="0" fillId="0" borderId="0" xfId="0" applyFill="1" applyBorder="1" applyAlignment="1">
      <alignment horizontal="left" vertical="top" wrapText="1" indent="9"/>
    </xf>
    <xf numFmtId="0" fontId="0" fillId="0" borderId="0" xfId="0" applyFill="1" applyBorder="1" applyAlignment="1">
      <alignment horizontal="left" vertical="top" wrapText="1" indent="1"/>
    </xf>
    <xf numFmtId="0" fontId="39" fillId="0" borderId="0" xfId="0" applyFont="1" applyFill="1" applyBorder="1" applyAlignment="1">
      <alignment horizontal="left" vertical="top"/>
    </xf>
    <xf numFmtId="0" fontId="38" fillId="0" borderId="0" xfId="0" applyFont="1" applyFill="1" applyBorder="1" applyAlignment="1">
      <alignment horizontal="left" vertical="top"/>
    </xf>
    <xf numFmtId="0" fontId="38" fillId="0" borderId="0" xfId="0" applyFont="1" applyFill="1" applyBorder="1" applyAlignment="1">
      <alignment horizontal="left" vertical="center"/>
    </xf>
    <xf numFmtId="164" fontId="38" fillId="0" borderId="0" xfId="0" applyNumberFormat="1" applyFont="1" applyFill="1" applyBorder="1" applyAlignment="1">
      <alignment horizontal="left" vertical="top" shrinkToFit="1"/>
    </xf>
    <xf numFmtId="0" fontId="38" fillId="0" borderId="0" xfId="0" applyFont="1" applyFill="1" applyBorder="1" applyAlignment="1">
      <alignment horizontal="right"/>
    </xf>
    <xf numFmtId="0" fontId="38" fillId="0" borderId="0" xfId="0" applyFont="1" applyFill="1" applyBorder="1" applyAlignment="1">
      <alignment horizontal="right" vertical="top"/>
    </xf>
    <xf numFmtId="0" fontId="38" fillId="0" borderId="0" xfId="0" applyFont="1" applyFill="1" applyBorder="1" applyAlignment="1">
      <alignment horizontal="right" vertical="center"/>
    </xf>
    <xf numFmtId="166" fontId="38" fillId="0" borderId="0" xfId="0" applyNumberFormat="1" applyFont="1" applyFill="1" applyBorder="1" applyAlignment="1">
      <alignment horizontal="right" vertical="top" shrinkToFit="1"/>
    </xf>
    <xf numFmtId="165" fontId="38" fillId="0" borderId="0" xfId="0" applyNumberFormat="1" applyFont="1" applyFill="1" applyBorder="1" applyAlignment="1">
      <alignment horizontal="right" shrinkToFit="1"/>
    </xf>
    <xf numFmtId="165" fontId="38" fillId="0" borderId="0" xfId="0" applyNumberFormat="1" applyFont="1" applyFill="1" applyBorder="1" applyAlignment="1">
      <alignment horizontal="right" vertical="top" shrinkToFit="1"/>
    </xf>
    <xf numFmtId="0" fontId="40" fillId="0" borderId="0" xfId="0" applyFont="1" applyFill="1" applyBorder="1" applyAlignment="1">
      <alignment horizontal="center" vertical="center"/>
    </xf>
    <xf numFmtId="0" fontId="38" fillId="0" borderId="0" xfId="0" applyFont="1" applyFill="1" applyBorder="1" applyAlignment="1">
      <alignment horizontal="left" vertical="center" wrapText="1"/>
    </xf>
    <xf numFmtId="0" fontId="39" fillId="0" borderId="0" xfId="0" pivotButton="1" applyFont="1" applyFill="1" applyBorder="1" applyAlignment="1">
      <alignment horizontal="left" vertical="top"/>
    </xf>
    <xf numFmtId="0" fontId="39" fillId="0" borderId="0" xfId="0" applyNumberFormat="1" applyFont="1" applyFill="1" applyBorder="1" applyAlignment="1">
      <alignment horizontal="left" vertical="top"/>
    </xf>
    <xf numFmtId="0" fontId="39" fillId="3" borderId="0" xfId="0" applyFont="1" applyFill="1" applyBorder="1" applyAlignment="1">
      <alignment horizontal="left" vertical="top"/>
    </xf>
    <xf numFmtId="0" fontId="39" fillId="3" borderId="0" xfId="0" applyNumberFormat="1" applyFont="1" applyFill="1" applyBorder="1" applyAlignment="1">
      <alignment horizontal="left" vertical="top"/>
    </xf>
    <xf numFmtId="0" fontId="39" fillId="4" borderId="0" xfId="0" applyFont="1" applyFill="1" applyBorder="1" applyAlignment="1">
      <alignment horizontal="left" vertical="top"/>
    </xf>
    <xf numFmtId="0" fontId="39" fillId="4" borderId="0" xfId="0" applyNumberFormat="1" applyFont="1" applyFill="1" applyBorder="1" applyAlignment="1">
      <alignment horizontal="left" vertical="top"/>
    </xf>
    <xf numFmtId="0" fontId="39" fillId="5" borderId="0" xfId="0" applyNumberFormat="1" applyFont="1" applyFill="1" applyBorder="1" applyAlignment="1">
      <alignment horizontal="left" vertical="top"/>
    </xf>
    <xf numFmtId="17" fontId="39" fillId="3" borderId="0" xfId="0" applyNumberFormat="1" applyFont="1" applyFill="1" applyBorder="1" applyAlignment="1">
      <alignment horizontal="left" vertical="top"/>
    </xf>
    <xf numFmtId="2" fontId="39" fillId="3" borderId="0" xfId="0" applyNumberFormat="1" applyFont="1" applyFill="1" applyBorder="1" applyAlignment="1">
      <alignment horizontal="left" vertical="top"/>
    </xf>
    <xf numFmtId="17" fontId="39" fillId="0" borderId="0" xfId="0" applyNumberFormat="1" applyFont="1" applyFill="1" applyBorder="1" applyAlignment="1">
      <alignment horizontal="left" vertical="top"/>
    </xf>
    <xf numFmtId="2" fontId="39" fillId="0" borderId="0" xfId="0" applyNumberFormat="1" applyFont="1" applyFill="1" applyBorder="1" applyAlignment="1">
      <alignment horizontal="left" vertical="top"/>
    </xf>
    <xf numFmtId="165" fontId="38" fillId="6" borderId="0" xfId="0" applyNumberFormat="1" applyFont="1" applyFill="1" applyBorder="1" applyAlignment="1">
      <alignment horizontal="right" shrinkToFit="1"/>
    </xf>
    <xf numFmtId="0" fontId="0" fillId="0" borderId="0" xfId="0" applyFill="1" applyBorder="1" applyAlignment="1">
      <alignment horizontal="left" vertical="top" wrapText="1" indent="4"/>
    </xf>
    <xf numFmtId="0" fontId="1" fillId="0" borderId="0" xfId="0" applyFont="1" applyFill="1" applyBorder="1" applyAlignment="1">
      <alignment horizontal="left" vertical="top" wrapText="1" indent="4"/>
    </xf>
    <xf numFmtId="0" fontId="2" fillId="0" borderId="0" xfId="0" applyFont="1" applyFill="1" applyBorder="1" applyAlignment="1">
      <alignment horizontal="left" vertical="top" wrapText="1" indent="4"/>
    </xf>
    <xf numFmtId="0" fontId="0" fillId="0" borderId="0" xfId="0" applyFill="1" applyBorder="1" applyAlignment="1">
      <alignment horizontal="left" vertical="center" wrapText="1" indent="4"/>
    </xf>
    <xf numFmtId="0" fontId="7" fillId="0" borderId="8" xfId="0" applyFont="1" applyFill="1" applyBorder="1" applyAlignment="1">
      <alignment horizontal="left" vertical="top" wrapText="1"/>
    </xf>
    <xf numFmtId="0" fontId="0" fillId="0" borderId="10" xfId="0" applyFill="1" applyBorder="1" applyAlignment="1">
      <alignment horizontal="left" vertical="top" wrapText="1"/>
    </xf>
    <xf numFmtId="0" fontId="0" fillId="0" borderId="9" xfId="0" applyFill="1" applyBorder="1" applyAlignment="1">
      <alignment horizontal="left" wrapText="1"/>
    </xf>
    <xf numFmtId="0" fontId="0" fillId="0" borderId="8" xfId="0" applyFill="1" applyBorder="1" applyAlignment="1">
      <alignment horizontal="left" vertical="top" wrapText="1"/>
    </xf>
    <xf numFmtId="0" fontId="0" fillId="0" borderId="2" xfId="0" applyFill="1" applyBorder="1" applyAlignment="1">
      <alignment horizontal="left" vertical="top" wrapText="1" indent="2"/>
    </xf>
    <xf numFmtId="0" fontId="0" fillId="0" borderId="3" xfId="0" applyFill="1" applyBorder="1" applyAlignment="1">
      <alignment horizontal="left" vertical="top" wrapText="1" indent="2"/>
    </xf>
    <xf numFmtId="0" fontId="0" fillId="0" borderId="4" xfId="0" applyFill="1" applyBorder="1" applyAlignment="1">
      <alignment horizontal="left" vertical="top" wrapText="1" indent="2"/>
    </xf>
    <xf numFmtId="0" fontId="3" fillId="2" borderId="0" xfId="0" applyFont="1" applyFill="1" applyBorder="1" applyAlignment="1">
      <alignment horizontal="left" vertical="center" wrapText="1" indent="1"/>
    </xf>
    <xf numFmtId="0" fontId="5" fillId="0" borderId="5" xfId="0" applyFont="1" applyFill="1" applyBorder="1" applyAlignment="1">
      <alignment horizontal="left" vertical="top" wrapText="1"/>
    </xf>
    <xf numFmtId="0" fontId="0" fillId="0" borderId="7" xfId="0" applyFill="1" applyBorder="1" applyAlignment="1">
      <alignment horizontal="left" vertical="top" wrapText="1"/>
    </xf>
    <xf numFmtId="10" fontId="8" fillId="0" borderId="0" xfId="0" applyNumberFormat="1" applyFont="1" applyFill="1" applyBorder="1" applyAlignment="1">
      <alignment horizontal="right" vertical="top" shrinkToFit="1"/>
    </xf>
    <xf numFmtId="0" fontId="0" fillId="0" borderId="0" xfId="0" applyFill="1" applyBorder="1" applyAlignment="1">
      <alignment horizontal="right" vertical="top" wrapText="1"/>
    </xf>
    <xf numFmtId="165" fontId="8" fillId="0" borderId="0" xfId="0" applyNumberFormat="1" applyFont="1" applyFill="1" applyBorder="1" applyAlignment="1">
      <alignment horizontal="right" vertical="top" shrinkToFit="1"/>
    </xf>
    <xf numFmtId="0" fontId="9" fillId="0" borderId="0" xfId="0" applyFont="1" applyFill="1" applyBorder="1" applyAlignment="1">
      <alignment horizontal="left" vertical="top" wrapText="1"/>
    </xf>
    <xf numFmtId="0" fontId="9" fillId="0" borderId="0" xfId="0" applyFont="1" applyFill="1" applyBorder="1" applyAlignment="1">
      <alignment horizontal="right" vertical="top" wrapText="1"/>
    </xf>
    <xf numFmtId="0" fontId="9" fillId="0" borderId="0" xfId="0" applyFont="1" applyFill="1" applyBorder="1" applyAlignment="1">
      <alignment horizontal="center" vertical="top" wrapText="1"/>
    </xf>
    <xf numFmtId="164" fontId="8" fillId="0" borderId="0" xfId="0" applyNumberFormat="1" applyFont="1" applyFill="1" applyBorder="1" applyAlignment="1">
      <alignment horizontal="left" vertical="top" indent="1" shrinkToFit="1"/>
    </xf>
    <xf numFmtId="166" fontId="8" fillId="0" borderId="5" xfId="0" applyNumberFormat="1" applyFont="1" applyFill="1" applyBorder="1" applyAlignment="1">
      <alignment horizontal="right" vertical="top" shrinkToFit="1"/>
    </xf>
    <xf numFmtId="165" fontId="8" fillId="0" borderId="5" xfId="0" applyNumberFormat="1" applyFont="1" applyFill="1" applyBorder="1" applyAlignment="1">
      <alignment horizontal="right" vertical="top" shrinkToFit="1"/>
    </xf>
    <xf numFmtId="0" fontId="3" fillId="2" borderId="0" xfId="0" applyFont="1" applyFill="1" applyBorder="1" applyAlignment="1">
      <alignment horizontal="right" vertical="center" wrapText="1"/>
    </xf>
    <xf numFmtId="0" fontId="3" fillId="2" borderId="0" xfId="0" applyFont="1" applyFill="1" applyBorder="1" applyAlignment="1">
      <alignment horizontal="center" vertical="center" wrapText="1"/>
    </xf>
    <xf numFmtId="0" fontId="3" fillId="2" borderId="0" xfId="0" applyFont="1" applyFill="1" applyBorder="1" applyAlignment="1">
      <alignment horizontal="left" vertical="top" wrapText="1" indent="1"/>
    </xf>
    <xf numFmtId="0" fontId="3" fillId="2" borderId="0" xfId="0" applyFont="1" applyFill="1" applyBorder="1" applyAlignment="1">
      <alignment horizontal="left" vertical="center" wrapText="1" indent="2"/>
    </xf>
    <xf numFmtId="164" fontId="8" fillId="0" borderId="5" xfId="0" applyNumberFormat="1" applyFont="1" applyFill="1" applyBorder="1" applyAlignment="1">
      <alignment horizontal="left" vertical="top" shrinkToFit="1"/>
    </xf>
    <xf numFmtId="164" fontId="8" fillId="0" borderId="5" xfId="0" applyNumberFormat="1" applyFont="1" applyFill="1" applyBorder="1" applyAlignment="1">
      <alignment horizontal="right" vertical="top" indent="1" shrinkToFit="1"/>
    </xf>
    <xf numFmtId="0" fontId="9" fillId="0" borderId="5" xfId="0" applyFont="1" applyFill="1" applyBorder="1" applyAlignment="1">
      <alignment horizontal="left" vertical="top" wrapText="1"/>
    </xf>
    <xf numFmtId="1" fontId="8" fillId="0" borderId="5" xfId="0" applyNumberFormat="1" applyFont="1" applyFill="1" applyBorder="1" applyAlignment="1">
      <alignment horizontal="right" vertical="top" shrinkToFit="1"/>
    </xf>
    <xf numFmtId="0" fontId="3" fillId="2" borderId="0" xfId="0" applyFont="1" applyFill="1" applyBorder="1" applyAlignment="1">
      <alignment horizontal="left" vertical="center" wrapText="1"/>
    </xf>
    <xf numFmtId="0" fontId="3" fillId="2" borderId="0" xfId="0" applyFont="1" applyFill="1" applyBorder="1" applyAlignment="1">
      <alignment horizontal="right" vertical="center" wrapText="1" indent="1"/>
    </xf>
    <xf numFmtId="165" fontId="8" fillId="0" borderId="8" xfId="0" applyNumberFormat="1" applyFont="1" applyFill="1" applyBorder="1" applyAlignment="1">
      <alignment horizontal="right" vertical="top" shrinkToFit="1"/>
    </xf>
    <xf numFmtId="0" fontId="0" fillId="0" borderId="11" xfId="0" applyFill="1" applyBorder="1" applyAlignment="1">
      <alignment horizontal="left" vertical="top" wrapText="1"/>
    </xf>
    <xf numFmtId="165" fontId="8" fillId="0" borderId="11" xfId="0" applyNumberFormat="1" applyFont="1" applyFill="1" applyBorder="1" applyAlignment="1">
      <alignment horizontal="right" vertical="top" shrinkToFit="1"/>
    </xf>
    <xf numFmtId="0" fontId="0" fillId="2" borderId="0" xfId="0" applyFill="1" applyBorder="1" applyAlignment="1">
      <alignment horizontal="left" vertical="top" wrapText="1" indent="1"/>
    </xf>
    <xf numFmtId="0" fontId="2" fillId="2" borderId="0" xfId="0" applyFont="1" applyFill="1" applyBorder="1" applyAlignment="1">
      <alignment horizontal="left" vertical="top" wrapText="1"/>
    </xf>
    <xf numFmtId="0" fontId="2" fillId="2" borderId="0" xfId="0" applyFont="1" applyFill="1" applyBorder="1" applyAlignment="1">
      <alignment horizontal="right" vertical="top" wrapText="1"/>
    </xf>
    <xf numFmtId="0" fontId="0" fillId="0" borderId="9" xfId="0" applyFill="1" applyBorder="1" applyAlignment="1">
      <alignment horizontal="left" vertical="top" wrapText="1"/>
    </xf>
    <xf numFmtId="165" fontId="8" fillId="0" borderId="9" xfId="0" applyNumberFormat="1" applyFont="1" applyFill="1" applyBorder="1" applyAlignment="1">
      <alignment horizontal="right" vertical="top" shrinkToFit="1"/>
    </xf>
    <xf numFmtId="0" fontId="0" fillId="0" borderId="0" xfId="0" applyFill="1" applyBorder="1" applyAlignment="1">
      <alignment horizontal="left" vertical="top" wrapText="1" indent="6"/>
    </xf>
    <xf numFmtId="0" fontId="0" fillId="0" borderId="0" xfId="0" applyFill="1" applyBorder="1" applyAlignment="1">
      <alignment horizontal="left" vertical="top" wrapText="1" indent="9"/>
    </xf>
    <xf numFmtId="0" fontId="0" fillId="0" borderId="0" xfId="0" applyFill="1" applyBorder="1" applyAlignment="1">
      <alignment horizontal="left" vertical="top" wrapText="1" indent="7"/>
    </xf>
  </cellXfs>
  <cellStyles count="1">
    <cellStyle name="Normal" xfId="0" builtinId="0"/>
  </cellStyles>
  <dxfs count="13">
    <dxf>
      <fill>
        <patternFill patternType="solid">
          <bgColor rgb="FFCCECFF"/>
        </patternFill>
      </fill>
    </dxf>
    <dxf>
      <fill>
        <patternFill patternType="solid">
          <bgColor rgb="FFFFCCCC"/>
        </patternFill>
      </fill>
    </dxf>
    <dxf>
      <fill>
        <patternFill patternType="solid">
          <bgColor rgb="FFFFCCCC"/>
        </patternFill>
      </fill>
    </dxf>
    <dxf>
      <fill>
        <patternFill patternType="solid">
          <bgColor rgb="FFCCCCFF"/>
        </patternFill>
      </fill>
    </dxf>
    <dxf>
      <fill>
        <patternFill patternType="solid">
          <bgColor rgb="FFCCCCFF"/>
        </patternFill>
      </fill>
    </dxf>
    <dxf>
      <fill>
        <patternFill patternType="solid">
          <bgColor rgb="FFFFCCCC"/>
        </patternFill>
      </fill>
    </dxf>
    <dxf>
      <fill>
        <patternFill patternType="solid">
          <bgColor rgb="FFFFCCCC"/>
        </patternFill>
      </fill>
    </dxf>
    <dxf>
      <fill>
        <patternFill patternType="solid">
          <bgColor rgb="FFFFCCCC"/>
        </patternFill>
      </fill>
    </dxf>
    <dxf>
      <fill>
        <patternFill patternType="solid">
          <bgColor rgb="FFFFCCCC"/>
        </patternFill>
      </fill>
    </dxf>
    <dxf>
      <fill>
        <patternFill patternType="solid">
          <bgColor rgb="FFFFCCCC"/>
        </patternFill>
      </fill>
    </dxf>
    <dxf>
      <fill>
        <patternFill patternType="solid">
          <bgColor rgb="FFFFCCCC"/>
        </patternFill>
      </fill>
    </dxf>
    <dxf>
      <font>
        <name val="Calibri"/>
        <scheme val="minor"/>
      </font>
    </dxf>
    <dxf>
      <font>
        <sz val="11"/>
      </font>
    </dxf>
  </dxfs>
  <tableStyles count="0" defaultTableStyle="TableStyleMedium9" defaultPivotStyle="PivotStyleLight16"/>
  <colors>
    <mruColors>
      <color rgb="FFFFCCCC"/>
      <color rgb="FFCCECFF"/>
      <color rgb="FFCCCCFF"/>
      <color rgb="FFFF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355600</xdr:colOff>
      <xdr:row>4</xdr:row>
      <xdr:rowOff>0</xdr:rowOff>
    </xdr:from>
    <xdr:ext cx="6527800" cy="6350"/>
    <xdr:sp macro="" textlink="">
      <xdr:nvSpPr>
        <xdr:cNvPr id="2" name="Shape 2"/>
        <xdr:cNvSpPr/>
      </xdr:nvSpPr>
      <xdr:spPr>
        <a:xfrm>
          <a:off x="0" y="0"/>
          <a:ext cx="6527800" cy="6350"/>
        </a:xfrm>
        <a:custGeom>
          <a:avLst/>
          <a:gdLst/>
          <a:ahLst/>
          <a:cxnLst/>
          <a:rect l="0" t="0" r="0" b="0"/>
          <a:pathLst>
            <a:path w="6527800" h="6350">
              <a:moveTo>
                <a:pt x="6527800" y="6350"/>
              </a:moveTo>
              <a:lnTo>
                <a:pt x="0" y="6350"/>
              </a:lnTo>
              <a:lnTo>
                <a:pt x="0" y="0"/>
              </a:lnTo>
              <a:lnTo>
                <a:pt x="6527800" y="0"/>
              </a:lnTo>
              <a:lnTo>
                <a:pt x="6527800" y="6350"/>
              </a:lnTo>
              <a:close/>
            </a:path>
          </a:pathLst>
        </a:custGeom>
        <a:solidFill>
          <a:srgbClr val="DADADA"/>
        </a:solidFill>
      </xdr:spPr>
    </xdr:sp>
    <xdr:clientData/>
  </xdr:oneCellAnchor>
  <xdr:oneCellAnchor>
    <xdr:from>
      <xdr:col>0</xdr:col>
      <xdr:colOff>0</xdr:colOff>
      <xdr:row>5</xdr:row>
      <xdr:rowOff>0</xdr:rowOff>
    </xdr:from>
    <xdr:ext cx="7556500" cy="2768600"/>
    <xdr:grpSp>
      <xdr:nvGrpSpPr>
        <xdr:cNvPr id="3" name="Group 3"/>
        <xdr:cNvGrpSpPr/>
      </xdr:nvGrpSpPr>
      <xdr:grpSpPr>
        <a:xfrm>
          <a:off x="0" y="3238500"/>
          <a:ext cx="7556500" cy="2768600"/>
          <a:chOff x="0" y="0"/>
          <a:chExt cx="7556500" cy="2768600"/>
        </a:xfrm>
      </xdr:grpSpPr>
      <xdr:sp macro="" textlink="">
        <xdr:nvSpPr>
          <xdr:cNvPr id="4" name="Shape 4"/>
          <xdr:cNvSpPr/>
        </xdr:nvSpPr>
        <xdr:spPr>
          <a:xfrm>
            <a:off x="3206750" y="292100"/>
            <a:ext cx="1200150" cy="200025"/>
          </a:xfrm>
          <a:custGeom>
            <a:avLst/>
            <a:gdLst/>
            <a:ahLst/>
            <a:cxnLst/>
            <a:rect l="0" t="0" r="0" b="0"/>
            <a:pathLst>
              <a:path w="1200150" h="200025">
                <a:moveTo>
                  <a:pt x="1164033" y="193312"/>
                </a:moveTo>
                <a:lnTo>
                  <a:pt x="1141200" y="193312"/>
                </a:lnTo>
                <a:lnTo>
                  <a:pt x="1141200" y="94583"/>
                </a:lnTo>
                <a:lnTo>
                  <a:pt x="1149603" y="92386"/>
                </a:lnTo>
                <a:lnTo>
                  <a:pt x="1159544" y="90634"/>
                </a:lnTo>
                <a:lnTo>
                  <a:pt x="1170069" y="89474"/>
                </a:lnTo>
                <a:lnTo>
                  <a:pt x="1180223" y="89054"/>
                </a:lnTo>
                <a:lnTo>
                  <a:pt x="1187281" y="89054"/>
                </a:lnTo>
                <a:lnTo>
                  <a:pt x="1195168" y="89252"/>
                </a:lnTo>
                <a:lnTo>
                  <a:pt x="1200150" y="89843"/>
                </a:lnTo>
                <a:lnTo>
                  <a:pt x="1200150" y="96360"/>
                </a:lnTo>
                <a:lnTo>
                  <a:pt x="1199320" y="104259"/>
                </a:lnTo>
                <a:lnTo>
                  <a:pt x="1198312" y="107614"/>
                </a:lnTo>
                <a:lnTo>
                  <a:pt x="1175242" y="107614"/>
                </a:lnTo>
                <a:lnTo>
                  <a:pt x="1169636" y="108010"/>
                </a:lnTo>
                <a:lnTo>
                  <a:pt x="1164033" y="108798"/>
                </a:lnTo>
                <a:lnTo>
                  <a:pt x="1164033" y="193312"/>
                </a:lnTo>
                <a:close/>
              </a:path>
              <a:path w="1200150" h="200025">
                <a:moveTo>
                  <a:pt x="1198075" y="108405"/>
                </a:moveTo>
                <a:lnTo>
                  <a:pt x="1192678" y="107811"/>
                </a:lnTo>
                <a:lnTo>
                  <a:pt x="1187281" y="107614"/>
                </a:lnTo>
                <a:lnTo>
                  <a:pt x="1198312" y="107614"/>
                </a:lnTo>
                <a:lnTo>
                  <a:pt x="1198075" y="108405"/>
                </a:lnTo>
                <a:close/>
              </a:path>
              <a:path w="1200150" h="200025">
                <a:moveTo>
                  <a:pt x="1080792" y="195679"/>
                </a:moveTo>
                <a:lnTo>
                  <a:pt x="1055826" y="192005"/>
                </a:lnTo>
                <a:lnTo>
                  <a:pt x="1038137" y="181389"/>
                </a:lnTo>
                <a:lnTo>
                  <a:pt x="1027610" y="164442"/>
                </a:lnTo>
                <a:lnTo>
                  <a:pt x="1024127" y="141775"/>
                </a:lnTo>
                <a:lnTo>
                  <a:pt x="1026933" y="121126"/>
                </a:lnTo>
                <a:lnTo>
                  <a:pt x="1035829" y="104382"/>
                </a:lnTo>
                <a:lnTo>
                  <a:pt x="1051536" y="93155"/>
                </a:lnTo>
                <a:lnTo>
                  <a:pt x="1074773" y="89054"/>
                </a:lnTo>
                <a:lnTo>
                  <a:pt x="1095818" y="92621"/>
                </a:lnTo>
                <a:lnTo>
                  <a:pt x="1110345" y="102333"/>
                </a:lnTo>
                <a:lnTo>
                  <a:pt x="1113206" y="107219"/>
                </a:lnTo>
                <a:lnTo>
                  <a:pt x="1073528" y="107219"/>
                </a:lnTo>
                <a:lnTo>
                  <a:pt x="1062809" y="108870"/>
                </a:lnTo>
                <a:lnTo>
                  <a:pt x="1054873" y="113760"/>
                </a:lnTo>
                <a:lnTo>
                  <a:pt x="1049622" y="121798"/>
                </a:lnTo>
                <a:lnTo>
                  <a:pt x="1046959" y="132889"/>
                </a:lnTo>
                <a:lnTo>
                  <a:pt x="1121262" y="132889"/>
                </a:lnTo>
                <a:lnTo>
                  <a:pt x="1121476" y="134272"/>
                </a:lnTo>
                <a:lnTo>
                  <a:pt x="1121360" y="141775"/>
                </a:lnTo>
                <a:lnTo>
                  <a:pt x="1121061" y="145330"/>
                </a:lnTo>
                <a:lnTo>
                  <a:pt x="1120230" y="151055"/>
                </a:lnTo>
                <a:lnTo>
                  <a:pt x="1047374" y="151055"/>
                </a:lnTo>
                <a:lnTo>
                  <a:pt x="1051058" y="162542"/>
                </a:lnTo>
                <a:lnTo>
                  <a:pt x="1057856" y="170678"/>
                </a:lnTo>
                <a:lnTo>
                  <a:pt x="1067922" y="175518"/>
                </a:lnTo>
                <a:lnTo>
                  <a:pt x="1081414" y="177120"/>
                </a:lnTo>
                <a:lnTo>
                  <a:pt x="1116823" y="177120"/>
                </a:lnTo>
                <a:lnTo>
                  <a:pt x="1115872" y="182845"/>
                </a:lnTo>
                <a:lnTo>
                  <a:pt x="1114419" y="189360"/>
                </a:lnTo>
                <a:lnTo>
                  <a:pt x="1106508" y="192264"/>
                </a:lnTo>
                <a:lnTo>
                  <a:pt x="1098306" y="194223"/>
                </a:lnTo>
                <a:lnTo>
                  <a:pt x="1089753" y="195331"/>
                </a:lnTo>
                <a:lnTo>
                  <a:pt x="1080792" y="195679"/>
                </a:lnTo>
                <a:close/>
              </a:path>
              <a:path w="1200150" h="200025">
                <a:moveTo>
                  <a:pt x="1121262" y="132889"/>
                </a:moveTo>
                <a:lnTo>
                  <a:pt x="1098437" y="132889"/>
                </a:lnTo>
                <a:lnTo>
                  <a:pt x="1096764" y="122047"/>
                </a:lnTo>
                <a:lnTo>
                  <a:pt x="1091899" y="113982"/>
                </a:lnTo>
                <a:lnTo>
                  <a:pt x="1084076" y="108953"/>
                </a:lnTo>
                <a:lnTo>
                  <a:pt x="1073528" y="107219"/>
                </a:lnTo>
                <a:lnTo>
                  <a:pt x="1113206" y="107219"/>
                </a:lnTo>
                <a:lnTo>
                  <a:pt x="1118762" y="116710"/>
                </a:lnTo>
                <a:lnTo>
                  <a:pt x="1121262" y="132889"/>
                </a:lnTo>
                <a:close/>
              </a:path>
              <a:path w="1200150" h="200025">
                <a:moveTo>
                  <a:pt x="1116823" y="177120"/>
                </a:moveTo>
                <a:lnTo>
                  <a:pt x="1081414" y="177120"/>
                </a:lnTo>
                <a:lnTo>
                  <a:pt x="1090772" y="176641"/>
                </a:lnTo>
                <a:lnTo>
                  <a:pt x="1100071" y="175219"/>
                </a:lnTo>
                <a:lnTo>
                  <a:pt x="1109175" y="172871"/>
                </a:lnTo>
                <a:lnTo>
                  <a:pt x="1117947" y="169616"/>
                </a:lnTo>
                <a:lnTo>
                  <a:pt x="1117088" y="175518"/>
                </a:lnTo>
                <a:lnTo>
                  <a:pt x="1116823" y="177120"/>
                </a:lnTo>
                <a:close/>
              </a:path>
              <a:path w="1200150" h="200025">
                <a:moveTo>
                  <a:pt x="1005440" y="90633"/>
                </a:moveTo>
                <a:lnTo>
                  <a:pt x="982816" y="90633"/>
                </a:lnTo>
                <a:lnTo>
                  <a:pt x="982816" y="58053"/>
                </a:lnTo>
                <a:lnTo>
                  <a:pt x="989873" y="55684"/>
                </a:lnTo>
                <a:lnTo>
                  <a:pt x="997967" y="55090"/>
                </a:lnTo>
                <a:lnTo>
                  <a:pt x="1005440" y="55090"/>
                </a:lnTo>
                <a:lnTo>
                  <a:pt x="1005440" y="90633"/>
                </a:lnTo>
                <a:close/>
              </a:path>
              <a:path w="1200150" h="200025">
                <a:moveTo>
                  <a:pt x="953549" y="195679"/>
                </a:moveTo>
                <a:lnTo>
                  <a:pt x="934855" y="192199"/>
                </a:lnTo>
                <a:lnTo>
                  <a:pt x="920442" y="182055"/>
                </a:lnTo>
                <a:lnTo>
                  <a:pt x="911166" y="165692"/>
                </a:lnTo>
                <a:lnTo>
                  <a:pt x="907883" y="143553"/>
                </a:lnTo>
                <a:lnTo>
                  <a:pt x="911532" y="120376"/>
                </a:lnTo>
                <a:lnTo>
                  <a:pt x="922439" y="103271"/>
                </a:lnTo>
                <a:lnTo>
                  <a:pt x="940546" y="92682"/>
                </a:lnTo>
                <a:lnTo>
                  <a:pt x="965795" y="89054"/>
                </a:lnTo>
                <a:lnTo>
                  <a:pt x="971814" y="89054"/>
                </a:lnTo>
                <a:lnTo>
                  <a:pt x="977418" y="89647"/>
                </a:lnTo>
                <a:lnTo>
                  <a:pt x="982816" y="90633"/>
                </a:lnTo>
                <a:lnTo>
                  <a:pt x="1005440" y="90633"/>
                </a:lnTo>
                <a:lnTo>
                  <a:pt x="1005440" y="107614"/>
                </a:lnTo>
                <a:lnTo>
                  <a:pt x="964549" y="107614"/>
                </a:lnTo>
                <a:lnTo>
                  <a:pt x="949782" y="110064"/>
                </a:lnTo>
                <a:lnTo>
                  <a:pt x="939355" y="117142"/>
                </a:lnTo>
                <a:lnTo>
                  <a:pt x="933171" y="128441"/>
                </a:lnTo>
                <a:lnTo>
                  <a:pt x="931131" y="143553"/>
                </a:lnTo>
                <a:lnTo>
                  <a:pt x="932779" y="157418"/>
                </a:lnTo>
                <a:lnTo>
                  <a:pt x="937929" y="168284"/>
                </a:lnTo>
                <a:lnTo>
                  <a:pt x="946894" y="175374"/>
                </a:lnTo>
                <a:lnTo>
                  <a:pt x="959984" y="177911"/>
                </a:lnTo>
                <a:lnTo>
                  <a:pt x="1005440" y="177911"/>
                </a:lnTo>
                <a:lnTo>
                  <a:pt x="1005440" y="180674"/>
                </a:lnTo>
                <a:lnTo>
                  <a:pt x="983232" y="180674"/>
                </a:lnTo>
                <a:lnTo>
                  <a:pt x="978243" y="186934"/>
                </a:lnTo>
                <a:lnTo>
                  <a:pt x="971814" y="191657"/>
                </a:lnTo>
                <a:lnTo>
                  <a:pt x="963674" y="194640"/>
                </a:lnTo>
                <a:lnTo>
                  <a:pt x="953549" y="195679"/>
                </a:lnTo>
                <a:close/>
              </a:path>
              <a:path w="1200150" h="200025">
                <a:moveTo>
                  <a:pt x="1005440" y="177911"/>
                </a:moveTo>
                <a:lnTo>
                  <a:pt x="969117" y="177911"/>
                </a:lnTo>
                <a:lnTo>
                  <a:pt x="976589" y="174947"/>
                </a:lnTo>
                <a:lnTo>
                  <a:pt x="982816" y="170404"/>
                </a:lnTo>
                <a:lnTo>
                  <a:pt x="982816" y="109589"/>
                </a:lnTo>
                <a:lnTo>
                  <a:pt x="976797" y="108405"/>
                </a:lnTo>
                <a:lnTo>
                  <a:pt x="970569" y="107614"/>
                </a:lnTo>
                <a:lnTo>
                  <a:pt x="1005440" y="107614"/>
                </a:lnTo>
                <a:lnTo>
                  <a:pt x="1005440" y="177911"/>
                </a:lnTo>
                <a:close/>
              </a:path>
              <a:path w="1200150" h="200025">
                <a:moveTo>
                  <a:pt x="1005440" y="193312"/>
                </a:moveTo>
                <a:lnTo>
                  <a:pt x="984476" y="193312"/>
                </a:lnTo>
                <a:lnTo>
                  <a:pt x="983232" y="180674"/>
                </a:lnTo>
                <a:lnTo>
                  <a:pt x="1005440" y="180674"/>
                </a:lnTo>
                <a:lnTo>
                  <a:pt x="1005440" y="193312"/>
                </a:lnTo>
                <a:close/>
              </a:path>
              <a:path w="1200150" h="200025">
                <a:moveTo>
                  <a:pt x="820492" y="193312"/>
                </a:moveTo>
                <a:lnTo>
                  <a:pt x="797659" y="193312"/>
                </a:lnTo>
                <a:lnTo>
                  <a:pt x="797659" y="94583"/>
                </a:lnTo>
                <a:lnTo>
                  <a:pt x="808728" y="92303"/>
                </a:lnTo>
                <a:lnTo>
                  <a:pt x="819739" y="90560"/>
                </a:lnTo>
                <a:lnTo>
                  <a:pt x="830088" y="89446"/>
                </a:lnTo>
                <a:lnTo>
                  <a:pt x="839172" y="89054"/>
                </a:lnTo>
                <a:lnTo>
                  <a:pt x="863166" y="91618"/>
                </a:lnTo>
                <a:lnTo>
                  <a:pt x="878714" y="99050"/>
                </a:lnTo>
                <a:lnTo>
                  <a:pt x="884743" y="107614"/>
                </a:lnTo>
                <a:lnTo>
                  <a:pt x="833154" y="107614"/>
                </a:lnTo>
                <a:lnTo>
                  <a:pt x="826718" y="108208"/>
                </a:lnTo>
                <a:lnTo>
                  <a:pt x="820492" y="109195"/>
                </a:lnTo>
                <a:lnTo>
                  <a:pt x="820492" y="193312"/>
                </a:lnTo>
                <a:close/>
              </a:path>
              <a:path w="1200150" h="200025">
                <a:moveTo>
                  <a:pt x="889611" y="193312"/>
                </a:moveTo>
                <a:lnTo>
                  <a:pt x="866781" y="193312"/>
                </a:lnTo>
                <a:lnTo>
                  <a:pt x="866781" y="130718"/>
                </a:lnTo>
                <a:lnTo>
                  <a:pt x="865580" y="120527"/>
                </a:lnTo>
                <a:lnTo>
                  <a:pt x="861228" y="113316"/>
                </a:lnTo>
                <a:lnTo>
                  <a:pt x="852594" y="109030"/>
                </a:lnTo>
                <a:lnTo>
                  <a:pt x="838550" y="107614"/>
                </a:lnTo>
                <a:lnTo>
                  <a:pt x="884743" y="107614"/>
                </a:lnTo>
                <a:lnTo>
                  <a:pt x="887100" y="110962"/>
                </a:lnTo>
                <a:lnTo>
                  <a:pt x="889611" y="126966"/>
                </a:lnTo>
                <a:lnTo>
                  <a:pt x="889611" y="193312"/>
                </a:lnTo>
                <a:close/>
              </a:path>
              <a:path w="1200150" h="200025">
                <a:moveTo>
                  <a:pt x="721270" y="195679"/>
                </a:moveTo>
                <a:lnTo>
                  <a:pt x="702576" y="192199"/>
                </a:lnTo>
                <a:lnTo>
                  <a:pt x="688163" y="182055"/>
                </a:lnTo>
                <a:lnTo>
                  <a:pt x="678887" y="165692"/>
                </a:lnTo>
                <a:lnTo>
                  <a:pt x="675605" y="143553"/>
                </a:lnTo>
                <a:lnTo>
                  <a:pt x="679254" y="120376"/>
                </a:lnTo>
                <a:lnTo>
                  <a:pt x="690160" y="103271"/>
                </a:lnTo>
                <a:lnTo>
                  <a:pt x="708267" y="92682"/>
                </a:lnTo>
                <a:lnTo>
                  <a:pt x="733516" y="89054"/>
                </a:lnTo>
                <a:lnTo>
                  <a:pt x="744257" y="89363"/>
                </a:lnTo>
                <a:lnTo>
                  <a:pt x="754221" y="90338"/>
                </a:lnTo>
                <a:lnTo>
                  <a:pt x="763639" y="92053"/>
                </a:lnTo>
                <a:lnTo>
                  <a:pt x="772745" y="94583"/>
                </a:lnTo>
                <a:lnTo>
                  <a:pt x="772745" y="107614"/>
                </a:lnTo>
                <a:lnTo>
                  <a:pt x="733516" y="107614"/>
                </a:lnTo>
                <a:lnTo>
                  <a:pt x="718116" y="110120"/>
                </a:lnTo>
                <a:lnTo>
                  <a:pt x="707310" y="117290"/>
                </a:lnTo>
                <a:lnTo>
                  <a:pt x="700940" y="128608"/>
                </a:lnTo>
                <a:lnTo>
                  <a:pt x="698852" y="143553"/>
                </a:lnTo>
                <a:lnTo>
                  <a:pt x="700500" y="157418"/>
                </a:lnTo>
                <a:lnTo>
                  <a:pt x="705650" y="168284"/>
                </a:lnTo>
                <a:lnTo>
                  <a:pt x="714614" y="175374"/>
                </a:lnTo>
                <a:lnTo>
                  <a:pt x="727703" y="177911"/>
                </a:lnTo>
                <a:lnTo>
                  <a:pt x="772745" y="177911"/>
                </a:lnTo>
                <a:lnTo>
                  <a:pt x="772745" y="181465"/>
                </a:lnTo>
                <a:lnTo>
                  <a:pt x="750538" y="181465"/>
                </a:lnTo>
                <a:lnTo>
                  <a:pt x="745555" y="187351"/>
                </a:lnTo>
                <a:lnTo>
                  <a:pt x="739172" y="191830"/>
                </a:lnTo>
                <a:lnTo>
                  <a:pt x="731155" y="194680"/>
                </a:lnTo>
                <a:lnTo>
                  <a:pt x="721270" y="195679"/>
                </a:lnTo>
                <a:close/>
              </a:path>
              <a:path w="1200150" h="200025">
                <a:moveTo>
                  <a:pt x="772745" y="177911"/>
                </a:moveTo>
                <a:lnTo>
                  <a:pt x="736627" y="177911"/>
                </a:lnTo>
                <a:lnTo>
                  <a:pt x="743895" y="175146"/>
                </a:lnTo>
                <a:lnTo>
                  <a:pt x="749912" y="170801"/>
                </a:lnTo>
                <a:lnTo>
                  <a:pt x="749912" y="108798"/>
                </a:lnTo>
                <a:lnTo>
                  <a:pt x="745140" y="108010"/>
                </a:lnTo>
                <a:lnTo>
                  <a:pt x="739948" y="107614"/>
                </a:lnTo>
                <a:lnTo>
                  <a:pt x="772745" y="107614"/>
                </a:lnTo>
                <a:lnTo>
                  <a:pt x="772745" y="177911"/>
                </a:lnTo>
                <a:close/>
              </a:path>
              <a:path w="1200150" h="200025">
                <a:moveTo>
                  <a:pt x="772745" y="193312"/>
                </a:moveTo>
                <a:lnTo>
                  <a:pt x="751781" y="193312"/>
                </a:lnTo>
                <a:lnTo>
                  <a:pt x="750538" y="181465"/>
                </a:lnTo>
                <a:lnTo>
                  <a:pt x="772745" y="181465"/>
                </a:lnTo>
                <a:lnTo>
                  <a:pt x="772745" y="193312"/>
                </a:lnTo>
                <a:close/>
              </a:path>
              <a:path w="1200150" h="200025">
                <a:moveTo>
                  <a:pt x="652559" y="195679"/>
                </a:moveTo>
                <a:lnTo>
                  <a:pt x="646124" y="195679"/>
                </a:lnTo>
                <a:lnTo>
                  <a:pt x="631079" y="193791"/>
                </a:lnTo>
                <a:lnTo>
                  <a:pt x="619633" y="187831"/>
                </a:lnTo>
                <a:lnTo>
                  <a:pt x="612352" y="177354"/>
                </a:lnTo>
                <a:lnTo>
                  <a:pt x="609799" y="161916"/>
                </a:lnTo>
                <a:lnTo>
                  <a:pt x="609799" y="58250"/>
                </a:lnTo>
                <a:lnTo>
                  <a:pt x="616857" y="56079"/>
                </a:lnTo>
                <a:lnTo>
                  <a:pt x="625575" y="55090"/>
                </a:lnTo>
                <a:lnTo>
                  <a:pt x="632634" y="55090"/>
                </a:lnTo>
                <a:lnTo>
                  <a:pt x="632634" y="92410"/>
                </a:lnTo>
                <a:lnTo>
                  <a:pt x="668749" y="92410"/>
                </a:lnTo>
                <a:lnTo>
                  <a:pt x="668334" y="99124"/>
                </a:lnTo>
                <a:lnTo>
                  <a:pt x="667712" y="105245"/>
                </a:lnTo>
                <a:lnTo>
                  <a:pt x="666673" y="110971"/>
                </a:lnTo>
                <a:lnTo>
                  <a:pt x="632634" y="110971"/>
                </a:lnTo>
                <a:lnTo>
                  <a:pt x="632634" y="172184"/>
                </a:lnTo>
                <a:lnTo>
                  <a:pt x="639275" y="177120"/>
                </a:lnTo>
                <a:lnTo>
                  <a:pt x="667816" y="177120"/>
                </a:lnTo>
                <a:lnTo>
                  <a:pt x="667504" y="180080"/>
                </a:lnTo>
                <a:lnTo>
                  <a:pt x="666673" y="186796"/>
                </a:lnTo>
                <a:lnTo>
                  <a:pt x="665428" y="192520"/>
                </a:lnTo>
                <a:lnTo>
                  <a:pt x="659200" y="194890"/>
                </a:lnTo>
                <a:lnTo>
                  <a:pt x="652559" y="195679"/>
                </a:lnTo>
                <a:close/>
              </a:path>
              <a:path w="1200150" h="200025">
                <a:moveTo>
                  <a:pt x="667816" y="177120"/>
                </a:moveTo>
                <a:lnTo>
                  <a:pt x="656916" y="177120"/>
                </a:lnTo>
                <a:lnTo>
                  <a:pt x="663145" y="175934"/>
                </a:lnTo>
                <a:lnTo>
                  <a:pt x="668127" y="174159"/>
                </a:lnTo>
                <a:lnTo>
                  <a:pt x="667816" y="177120"/>
                </a:lnTo>
                <a:close/>
              </a:path>
              <a:path w="1200150" h="200025">
                <a:moveTo>
                  <a:pt x="517841" y="193312"/>
                </a:moveTo>
                <a:lnTo>
                  <a:pt x="495009" y="193312"/>
                </a:lnTo>
                <a:lnTo>
                  <a:pt x="495009" y="94583"/>
                </a:lnTo>
                <a:lnTo>
                  <a:pt x="506078" y="92303"/>
                </a:lnTo>
                <a:lnTo>
                  <a:pt x="517089" y="90560"/>
                </a:lnTo>
                <a:lnTo>
                  <a:pt x="527438" y="89446"/>
                </a:lnTo>
                <a:lnTo>
                  <a:pt x="536522" y="89054"/>
                </a:lnTo>
                <a:lnTo>
                  <a:pt x="560516" y="91618"/>
                </a:lnTo>
                <a:lnTo>
                  <a:pt x="576064" y="99050"/>
                </a:lnTo>
                <a:lnTo>
                  <a:pt x="582093" y="107614"/>
                </a:lnTo>
                <a:lnTo>
                  <a:pt x="530502" y="107614"/>
                </a:lnTo>
                <a:lnTo>
                  <a:pt x="524068" y="108208"/>
                </a:lnTo>
                <a:lnTo>
                  <a:pt x="517841" y="109195"/>
                </a:lnTo>
                <a:lnTo>
                  <a:pt x="517841" y="193312"/>
                </a:lnTo>
                <a:close/>
              </a:path>
              <a:path w="1200150" h="200025">
                <a:moveTo>
                  <a:pt x="586961" y="193312"/>
                </a:moveTo>
                <a:lnTo>
                  <a:pt x="564129" y="193312"/>
                </a:lnTo>
                <a:lnTo>
                  <a:pt x="564129" y="130718"/>
                </a:lnTo>
                <a:lnTo>
                  <a:pt x="562929" y="120527"/>
                </a:lnTo>
                <a:lnTo>
                  <a:pt x="558576" y="113316"/>
                </a:lnTo>
                <a:lnTo>
                  <a:pt x="549943" y="109030"/>
                </a:lnTo>
                <a:lnTo>
                  <a:pt x="535900" y="107614"/>
                </a:lnTo>
                <a:lnTo>
                  <a:pt x="582093" y="107614"/>
                </a:lnTo>
                <a:lnTo>
                  <a:pt x="584451" y="110962"/>
                </a:lnTo>
                <a:lnTo>
                  <a:pt x="586961" y="126966"/>
                </a:lnTo>
                <a:lnTo>
                  <a:pt x="586961" y="193312"/>
                </a:lnTo>
                <a:close/>
              </a:path>
              <a:path w="1200150" h="200025">
                <a:moveTo>
                  <a:pt x="418618" y="195679"/>
                </a:moveTo>
                <a:lnTo>
                  <a:pt x="399924" y="192199"/>
                </a:lnTo>
                <a:lnTo>
                  <a:pt x="385511" y="182055"/>
                </a:lnTo>
                <a:lnTo>
                  <a:pt x="376236" y="165692"/>
                </a:lnTo>
                <a:lnTo>
                  <a:pt x="372954" y="143553"/>
                </a:lnTo>
                <a:lnTo>
                  <a:pt x="376602" y="120376"/>
                </a:lnTo>
                <a:lnTo>
                  <a:pt x="387509" y="103271"/>
                </a:lnTo>
                <a:lnTo>
                  <a:pt x="405616" y="92682"/>
                </a:lnTo>
                <a:lnTo>
                  <a:pt x="430865" y="89054"/>
                </a:lnTo>
                <a:lnTo>
                  <a:pt x="441607" y="89363"/>
                </a:lnTo>
                <a:lnTo>
                  <a:pt x="451570" y="90338"/>
                </a:lnTo>
                <a:lnTo>
                  <a:pt x="460988" y="92053"/>
                </a:lnTo>
                <a:lnTo>
                  <a:pt x="470095" y="94583"/>
                </a:lnTo>
                <a:lnTo>
                  <a:pt x="470095" y="107614"/>
                </a:lnTo>
                <a:lnTo>
                  <a:pt x="430865" y="107614"/>
                </a:lnTo>
                <a:lnTo>
                  <a:pt x="415466" y="110120"/>
                </a:lnTo>
                <a:lnTo>
                  <a:pt x="404660" y="117290"/>
                </a:lnTo>
                <a:lnTo>
                  <a:pt x="398290" y="128608"/>
                </a:lnTo>
                <a:lnTo>
                  <a:pt x="396202" y="143553"/>
                </a:lnTo>
                <a:lnTo>
                  <a:pt x="397849" y="157418"/>
                </a:lnTo>
                <a:lnTo>
                  <a:pt x="403000" y="168284"/>
                </a:lnTo>
                <a:lnTo>
                  <a:pt x="411964" y="175374"/>
                </a:lnTo>
                <a:lnTo>
                  <a:pt x="425054" y="177911"/>
                </a:lnTo>
                <a:lnTo>
                  <a:pt x="470095" y="177911"/>
                </a:lnTo>
                <a:lnTo>
                  <a:pt x="470095" y="181465"/>
                </a:lnTo>
                <a:lnTo>
                  <a:pt x="447886" y="181465"/>
                </a:lnTo>
                <a:lnTo>
                  <a:pt x="442904" y="187351"/>
                </a:lnTo>
                <a:lnTo>
                  <a:pt x="436521" y="191830"/>
                </a:lnTo>
                <a:lnTo>
                  <a:pt x="428503" y="194680"/>
                </a:lnTo>
                <a:lnTo>
                  <a:pt x="418618" y="195679"/>
                </a:lnTo>
                <a:close/>
              </a:path>
              <a:path w="1200150" h="200025">
                <a:moveTo>
                  <a:pt x="470095" y="177911"/>
                </a:moveTo>
                <a:lnTo>
                  <a:pt x="433979" y="177911"/>
                </a:lnTo>
                <a:lnTo>
                  <a:pt x="441244" y="175146"/>
                </a:lnTo>
                <a:lnTo>
                  <a:pt x="447263" y="170801"/>
                </a:lnTo>
                <a:lnTo>
                  <a:pt x="447263" y="108798"/>
                </a:lnTo>
                <a:lnTo>
                  <a:pt x="442489" y="108010"/>
                </a:lnTo>
                <a:lnTo>
                  <a:pt x="437300" y="107614"/>
                </a:lnTo>
                <a:lnTo>
                  <a:pt x="470095" y="107614"/>
                </a:lnTo>
                <a:lnTo>
                  <a:pt x="470095" y="177911"/>
                </a:lnTo>
                <a:close/>
              </a:path>
              <a:path w="1200150" h="200025">
                <a:moveTo>
                  <a:pt x="470095" y="193312"/>
                </a:moveTo>
                <a:lnTo>
                  <a:pt x="449131" y="193312"/>
                </a:lnTo>
                <a:lnTo>
                  <a:pt x="447886" y="181465"/>
                </a:lnTo>
                <a:lnTo>
                  <a:pt x="470095" y="181465"/>
                </a:lnTo>
                <a:lnTo>
                  <a:pt x="470095" y="193312"/>
                </a:lnTo>
                <a:close/>
              </a:path>
              <a:path w="1200150" h="200025">
                <a:moveTo>
                  <a:pt x="352762" y="176723"/>
                </a:moveTo>
                <a:lnTo>
                  <a:pt x="304658" y="176723"/>
                </a:lnTo>
                <a:lnTo>
                  <a:pt x="317505" y="175616"/>
                </a:lnTo>
                <a:lnTo>
                  <a:pt x="326946" y="172306"/>
                </a:lnTo>
                <a:lnTo>
                  <a:pt x="332768" y="166811"/>
                </a:lnTo>
                <a:lnTo>
                  <a:pt x="334756" y="159151"/>
                </a:lnTo>
                <a:lnTo>
                  <a:pt x="333219" y="151570"/>
                </a:lnTo>
                <a:lnTo>
                  <a:pt x="328373" y="145452"/>
                </a:lnTo>
                <a:lnTo>
                  <a:pt x="319870" y="139964"/>
                </a:lnTo>
                <a:lnTo>
                  <a:pt x="307357" y="134272"/>
                </a:lnTo>
                <a:lnTo>
                  <a:pt x="296770" y="129928"/>
                </a:lnTo>
                <a:lnTo>
                  <a:pt x="283415" y="123285"/>
                </a:lnTo>
                <a:lnTo>
                  <a:pt x="273056" y="114994"/>
                </a:lnTo>
                <a:lnTo>
                  <a:pt x="266355" y="104298"/>
                </a:lnTo>
                <a:lnTo>
                  <a:pt x="263975" y="90436"/>
                </a:lnTo>
                <a:lnTo>
                  <a:pt x="267063" y="75171"/>
                </a:lnTo>
                <a:lnTo>
                  <a:pt x="276378" y="63533"/>
                </a:lnTo>
                <a:lnTo>
                  <a:pt x="291998" y="56116"/>
                </a:lnTo>
                <a:lnTo>
                  <a:pt x="314000" y="53511"/>
                </a:lnTo>
                <a:lnTo>
                  <a:pt x="323963" y="53851"/>
                </a:lnTo>
                <a:lnTo>
                  <a:pt x="333614" y="54894"/>
                </a:lnTo>
                <a:lnTo>
                  <a:pt x="342955" y="56677"/>
                </a:lnTo>
                <a:lnTo>
                  <a:pt x="351984" y="59238"/>
                </a:lnTo>
                <a:lnTo>
                  <a:pt x="351361" y="67136"/>
                </a:lnTo>
                <a:lnTo>
                  <a:pt x="349909" y="73258"/>
                </a:lnTo>
                <a:lnTo>
                  <a:pt x="313791" y="73258"/>
                </a:lnTo>
                <a:lnTo>
                  <a:pt x="302054" y="74471"/>
                </a:lnTo>
                <a:lnTo>
                  <a:pt x="293839" y="77923"/>
                </a:lnTo>
                <a:lnTo>
                  <a:pt x="289010" y="83338"/>
                </a:lnTo>
                <a:lnTo>
                  <a:pt x="287430" y="90436"/>
                </a:lnTo>
                <a:lnTo>
                  <a:pt x="288922" y="97390"/>
                </a:lnTo>
                <a:lnTo>
                  <a:pt x="293294" y="103123"/>
                </a:lnTo>
                <a:lnTo>
                  <a:pt x="300390" y="108041"/>
                </a:lnTo>
                <a:lnTo>
                  <a:pt x="310054" y="112553"/>
                </a:lnTo>
                <a:lnTo>
                  <a:pt x="321265" y="117093"/>
                </a:lnTo>
                <a:lnTo>
                  <a:pt x="338223" y="125315"/>
                </a:lnTo>
                <a:lnTo>
                  <a:pt x="349830" y="134444"/>
                </a:lnTo>
                <a:lnTo>
                  <a:pt x="356495" y="145166"/>
                </a:lnTo>
                <a:lnTo>
                  <a:pt x="358625" y="158164"/>
                </a:lnTo>
                <a:lnTo>
                  <a:pt x="355252" y="173729"/>
                </a:lnTo>
                <a:lnTo>
                  <a:pt x="352762" y="176723"/>
                </a:lnTo>
                <a:close/>
              </a:path>
              <a:path w="1200150" h="200025">
                <a:moveTo>
                  <a:pt x="347833" y="78984"/>
                </a:moveTo>
                <a:lnTo>
                  <a:pt x="339128" y="76423"/>
                </a:lnTo>
                <a:lnTo>
                  <a:pt x="330189" y="74640"/>
                </a:lnTo>
                <a:lnTo>
                  <a:pt x="321562" y="73597"/>
                </a:lnTo>
                <a:lnTo>
                  <a:pt x="313791" y="73258"/>
                </a:lnTo>
                <a:lnTo>
                  <a:pt x="349909" y="73258"/>
                </a:lnTo>
                <a:lnTo>
                  <a:pt x="347833" y="78984"/>
                </a:lnTo>
                <a:close/>
              </a:path>
              <a:path w="1200150" h="200025">
                <a:moveTo>
                  <a:pt x="305281" y="196470"/>
                </a:moveTo>
                <a:lnTo>
                  <a:pt x="293086" y="196020"/>
                </a:lnTo>
                <a:lnTo>
                  <a:pt x="281982" y="194644"/>
                </a:lnTo>
                <a:lnTo>
                  <a:pt x="271889" y="192305"/>
                </a:lnTo>
                <a:lnTo>
                  <a:pt x="262730" y="188967"/>
                </a:lnTo>
                <a:lnTo>
                  <a:pt x="263145" y="180871"/>
                </a:lnTo>
                <a:lnTo>
                  <a:pt x="264390" y="175343"/>
                </a:lnTo>
                <a:lnTo>
                  <a:pt x="266672" y="169024"/>
                </a:lnTo>
                <a:lnTo>
                  <a:pt x="275906" y="172393"/>
                </a:lnTo>
                <a:lnTo>
                  <a:pt x="285743" y="174799"/>
                </a:lnTo>
                <a:lnTo>
                  <a:pt x="295541" y="176243"/>
                </a:lnTo>
                <a:lnTo>
                  <a:pt x="304658" y="176723"/>
                </a:lnTo>
                <a:lnTo>
                  <a:pt x="352762" y="176723"/>
                </a:lnTo>
                <a:lnTo>
                  <a:pt x="345185" y="185832"/>
                </a:lnTo>
                <a:lnTo>
                  <a:pt x="328502" y="193678"/>
                </a:lnTo>
                <a:lnTo>
                  <a:pt x="305281" y="196470"/>
                </a:lnTo>
                <a:close/>
              </a:path>
              <a:path w="1200150" h="200025">
                <a:moveTo>
                  <a:pt x="220610" y="141595"/>
                </a:moveTo>
                <a:lnTo>
                  <a:pt x="136740" y="141595"/>
                </a:lnTo>
                <a:lnTo>
                  <a:pt x="138186" y="139212"/>
                </a:lnTo>
                <a:lnTo>
                  <a:pt x="143003" y="128116"/>
                </a:lnTo>
                <a:lnTo>
                  <a:pt x="144609" y="116407"/>
                </a:lnTo>
                <a:lnTo>
                  <a:pt x="143003" y="104698"/>
                </a:lnTo>
                <a:lnTo>
                  <a:pt x="138186" y="93603"/>
                </a:lnTo>
                <a:lnTo>
                  <a:pt x="110503" y="47990"/>
                </a:lnTo>
                <a:lnTo>
                  <a:pt x="105686" y="36895"/>
                </a:lnTo>
                <a:lnTo>
                  <a:pt x="104081" y="25186"/>
                </a:lnTo>
                <a:lnTo>
                  <a:pt x="105687" y="13477"/>
                </a:lnTo>
                <a:lnTo>
                  <a:pt x="110504" y="2382"/>
                </a:lnTo>
                <a:lnTo>
                  <a:pt x="111950" y="0"/>
                </a:lnTo>
                <a:lnTo>
                  <a:pt x="112962" y="4777"/>
                </a:lnTo>
                <a:lnTo>
                  <a:pt x="114785" y="9436"/>
                </a:lnTo>
                <a:lnTo>
                  <a:pt x="155950" y="77260"/>
                </a:lnTo>
                <a:lnTo>
                  <a:pt x="158070" y="84411"/>
                </a:lnTo>
                <a:lnTo>
                  <a:pt x="158398" y="91619"/>
                </a:lnTo>
                <a:lnTo>
                  <a:pt x="183819" y="100355"/>
                </a:lnTo>
                <a:lnTo>
                  <a:pt x="203599" y="112284"/>
                </a:lnTo>
                <a:lnTo>
                  <a:pt x="216435" y="126730"/>
                </a:lnTo>
                <a:lnTo>
                  <a:pt x="220610" y="141595"/>
                </a:lnTo>
                <a:close/>
              </a:path>
              <a:path w="1200150" h="200025">
                <a:moveTo>
                  <a:pt x="177493" y="187204"/>
                </a:moveTo>
                <a:lnTo>
                  <a:pt x="109058" y="187204"/>
                </a:lnTo>
                <a:lnTo>
                  <a:pt x="110504" y="184822"/>
                </a:lnTo>
                <a:lnTo>
                  <a:pt x="115322" y="173726"/>
                </a:lnTo>
                <a:lnTo>
                  <a:pt x="116928" y="162016"/>
                </a:lnTo>
                <a:lnTo>
                  <a:pt x="115322" y="150307"/>
                </a:lnTo>
                <a:lnTo>
                  <a:pt x="110504" y="139212"/>
                </a:lnTo>
                <a:lnTo>
                  <a:pt x="82739" y="93458"/>
                </a:lnTo>
                <a:lnTo>
                  <a:pt x="77975" y="82389"/>
                </a:lnTo>
                <a:lnTo>
                  <a:pt x="76401" y="70717"/>
                </a:lnTo>
                <a:lnTo>
                  <a:pt x="78017" y="59048"/>
                </a:lnTo>
                <a:lnTo>
                  <a:pt x="82824" y="47990"/>
                </a:lnTo>
                <a:lnTo>
                  <a:pt x="84268" y="45609"/>
                </a:lnTo>
                <a:lnTo>
                  <a:pt x="85282" y="50387"/>
                </a:lnTo>
                <a:lnTo>
                  <a:pt x="87103" y="55046"/>
                </a:lnTo>
                <a:lnTo>
                  <a:pt x="133904" y="132158"/>
                </a:lnTo>
                <a:lnTo>
                  <a:pt x="135727" y="136817"/>
                </a:lnTo>
                <a:lnTo>
                  <a:pt x="136740" y="141595"/>
                </a:lnTo>
                <a:lnTo>
                  <a:pt x="220610" y="141595"/>
                </a:lnTo>
                <a:lnTo>
                  <a:pt x="221008" y="143013"/>
                </a:lnTo>
                <a:lnTo>
                  <a:pt x="212324" y="165204"/>
                </a:lnTo>
                <a:lnTo>
                  <a:pt x="188642" y="183326"/>
                </a:lnTo>
                <a:lnTo>
                  <a:pt x="177493" y="187204"/>
                </a:lnTo>
                <a:close/>
              </a:path>
              <a:path w="1200150" h="200025">
                <a:moveTo>
                  <a:pt x="110504" y="200025"/>
                </a:moveTo>
                <a:lnTo>
                  <a:pt x="67491" y="195544"/>
                </a:lnTo>
                <a:lnTo>
                  <a:pt x="32365" y="183326"/>
                </a:lnTo>
                <a:lnTo>
                  <a:pt x="8683" y="165204"/>
                </a:lnTo>
                <a:lnTo>
                  <a:pt x="0" y="143013"/>
                </a:lnTo>
                <a:lnTo>
                  <a:pt x="4575" y="126728"/>
                </a:lnTo>
                <a:lnTo>
                  <a:pt x="17420" y="112280"/>
                </a:lnTo>
                <a:lnTo>
                  <a:pt x="37215" y="100350"/>
                </a:lnTo>
                <a:lnTo>
                  <a:pt x="62609" y="91625"/>
                </a:lnTo>
                <a:lnTo>
                  <a:pt x="62788" y="98019"/>
                </a:lnTo>
                <a:lnTo>
                  <a:pt x="63910" y="104346"/>
                </a:lnTo>
                <a:lnTo>
                  <a:pt x="65974" y="110508"/>
                </a:lnTo>
                <a:lnTo>
                  <a:pt x="68983" y="116407"/>
                </a:lnTo>
                <a:lnTo>
                  <a:pt x="106222" y="177768"/>
                </a:lnTo>
                <a:lnTo>
                  <a:pt x="108045" y="182427"/>
                </a:lnTo>
                <a:lnTo>
                  <a:pt x="109058" y="187204"/>
                </a:lnTo>
                <a:lnTo>
                  <a:pt x="177493" y="187204"/>
                </a:lnTo>
                <a:lnTo>
                  <a:pt x="153517" y="195544"/>
                </a:lnTo>
                <a:lnTo>
                  <a:pt x="110504" y="200025"/>
                </a:lnTo>
                <a:close/>
              </a:path>
            </a:pathLst>
          </a:custGeom>
          <a:solidFill>
            <a:srgbClr val="EC0000">
              <a:alpha val="50000"/>
            </a:srgbClr>
          </a:solidFill>
        </xdr:spPr>
      </xdr:sp>
      <xdr:sp macro="" textlink="">
        <xdr:nvSpPr>
          <xdr:cNvPr id="5" name="Shape 5"/>
          <xdr:cNvSpPr/>
        </xdr:nvSpPr>
        <xdr:spPr>
          <a:xfrm>
            <a:off x="0" y="0"/>
            <a:ext cx="7556500" cy="2768600"/>
          </a:xfrm>
          <a:custGeom>
            <a:avLst/>
            <a:gdLst/>
            <a:ahLst/>
            <a:cxnLst/>
            <a:rect l="0" t="0" r="0" b="0"/>
            <a:pathLst>
              <a:path w="7556500" h="2768600">
                <a:moveTo>
                  <a:pt x="7556500" y="2768600"/>
                </a:moveTo>
                <a:lnTo>
                  <a:pt x="0" y="2768600"/>
                </a:lnTo>
                <a:lnTo>
                  <a:pt x="0" y="0"/>
                </a:lnTo>
                <a:lnTo>
                  <a:pt x="7556500" y="0"/>
                </a:lnTo>
                <a:lnTo>
                  <a:pt x="7556500" y="2768600"/>
                </a:lnTo>
                <a:close/>
              </a:path>
            </a:pathLst>
          </a:custGeom>
          <a:solidFill>
            <a:srgbClr val="F6FAFC">
              <a:alpha val="50000"/>
            </a:srgbClr>
          </a:solidFill>
        </xdr:spPr>
      </xdr:sp>
      <xdr:sp macro="" textlink="">
        <xdr:nvSpPr>
          <xdr:cNvPr id="6" name="Shape 6"/>
          <xdr:cNvSpPr/>
        </xdr:nvSpPr>
        <xdr:spPr>
          <a:xfrm>
            <a:off x="3206750" y="292100"/>
            <a:ext cx="1200150" cy="200025"/>
          </a:xfrm>
          <a:custGeom>
            <a:avLst/>
            <a:gdLst/>
            <a:ahLst/>
            <a:cxnLst/>
            <a:rect l="0" t="0" r="0" b="0"/>
            <a:pathLst>
              <a:path w="1200150" h="200025">
                <a:moveTo>
                  <a:pt x="1164033" y="193312"/>
                </a:moveTo>
                <a:lnTo>
                  <a:pt x="1141200" y="193312"/>
                </a:lnTo>
                <a:lnTo>
                  <a:pt x="1141200" y="94583"/>
                </a:lnTo>
                <a:lnTo>
                  <a:pt x="1149603" y="92386"/>
                </a:lnTo>
                <a:lnTo>
                  <a:pt x="1159544" y="90634"/>
                </a:lnTo>
                <a:lnTo>
                  <a:pt x="1170069" y="89474"/>
                </a:lnTo>
                <a:lnTo>
                  <a:pt x="1180223" y="89054"/>
                </a:lnTo>
                <a:lnTo>
                  <a:pt x="1187281" y="89054"/>
                </a:lnTo>
                <a:lnTo>
                  <a:pt x="1195168" y="89252"/>
                </a:lnTo>
                <a:lnTo>
                  <a:pt x="1200150" y="89843"/>
                </a:lnTo>
                <a:lnTo>
                  <a:pt x="1200150" y="96360"/>
                </a:lnTo>
                <a:lnTo>
                  <a:pt x="1199320" y="104259"/>
                </a:lnTo>
                <a:lnTo>
                  <a:pt x="1198312" y="107614"/>
                </a:lnTo>
                <a:lnTo>
                  <a:pt x="1175242" y="107614"/>
                </a:lnTo>
                <a:lnTo>
                  <a:pt x="1169636" y="108010"/>
                </a:lnTo>
                <a:lnTo>
                  <a:pt x="1164033" y="108798"/>
                </a:lnTo>
                <a:lnTo>
                  <a:pt x="1164033" y="193312"/>
                </a:lnTo>
                <a:close/>
              </a:path>
              <a:path w="1200150" h="200025">
                <a:moveTo>
                  <a:pt x="1198075" y="108405"/>
                </a:moveTo>
                <a:lnTo>
                  <a:pt x="1192678" y="107811"/>
                </a:lnTo>
                <a:lnTo>
                  <a:pt x="1187281" y="107614"/>
                </a:lnTo>
                <a:lnTo>
                  <a:pt x="1198312" y="107614"/>
                </a:lnTo>
                <a:lnTo>
                  <a:pt x="1198075" y="108405"/>
                </a:lnTo>
                <a:close/>
              </a:path>
              <a:path w="1200150" h="200025">
                <a:moveTo>
                  <a:pt x="1080792" y="195679"/>
                </a:moveTo>
                <a:lnTo>
                  <a:pt x="1055826" y="192005"/>
                </a:lnTo>
                <a:lnTo>
                  <a:pt x="1038137" y="181389"/>
                </a:lnTo>
                <a:lnTo>
                  <a:pt x="1027610" y="164442"/>
                </a:lnTo>
                <a:lnTo>
                  <a:pt x="1024127" y="141775"/>
                </a:lnTo>
                <a:lnTo>
                  <a:pt x="1026933" y="121126"/>
                </a:lnTo>
                <a:lnTo>
                  <a:pt x="1035829" y="104382"/>
                </a:lnTo>
                <a:lnTo>
                  <a:pt x="1051536" y="93155"/>
                </a:lnTo>
                <a:lnTo>
                  <a:pt x="1074773" y="89054"/>
                </a:lnTo>
                <a:lnTo>
                  <a:pt x="1095818" y="92621"/>
                </a:lnTo>
                <a:lnTo>
                  <a:pt x="1110345" y="102333"/>
                </a:lnTo>
                <a:lnTo>
                  <a:pt x="1113206" y="107219"/>
                </a:lnTo>
                <a:lnTo>
                  <a:pt x="1073528" y="107219"/>
                </a:lnTo>
                <a:lnTo>
                  <a:pt x="1062809" y="108870"/>
                </a:lnTo>
                <a:lnTo>
                  <a:pt x="1054873" y="113760"/>
                </a:lnTo>
                <a:lnTo>
                  <a:pt x="1049622" y="121798"/>
                </a:lnTo>
                <a:lnTo>
                  <a:pt x="1046959" y="132889"/>
                </a:lnTo>
                <a:lnTo>
                  <a:pt x="1121262" y="132889"/>
                </a:lnTo>
                <a:lnTo>
                  <a:pt x="1121476" y="134272"/>
                </a:lnTo>
                <a:lnTo>
                  <a:pt x="1121360" y="141775"/>
                </a:lnTo>
                <a:lnTo>
                  <a:pt x="1121061" y="145330"/>
                </a:lnTo>
                <a:lnTo>
                  <a:pt x="1120230" y="151055"/>
                </a:lnTo>
                <a:lnTo>
                  <a:pt x="1047374" y="151055"/>
                </a:lnTo>
                <a:lnTo>
                  <a:pt x="1051058" y="162542"/>
                </a:lnTo>
                <a:lnTo>
                  <a:pt x="1057856" y="170678"/>
                </a:lnTo>
                <a:lnTo>
                  <a:pt x="1067922" y="175518"/>
                </a:lnTo>
                <a:lnTo>
                  <a:pt x="1081414" y="177120"/>
                </a:lnTo>
                <a:lnTo>
                  <a:pt x="1116823" y="177120"/>
                </a:lnTo>
                <a:lnTo>
                  <a:pt x="1115872" y="182845"/>
                </a:lnTo>
                <a:lnTo>
                  <a:pt x="1114419" y="189360"/>
                </a:lnTo>
                <a:lnTo>
                  <a:pt x="1106508" y="192264"/>
                </a:lnTo>
                <a:lnTo>
                  <a:pt x="1098306" y="194223"/>
                </a:lnTo>
                <a:lnTo>
                  <a:pt x="1089753" y="195331"/>
                </a:lnTo>
                <a:lnTo>
                  <a:pt x="1080792" y="195679"/>
                </a:lnTo>
                <a:close/>
              </a:path>
              <a:path w="1200150" h="200025">
                <a:moveTo>
                  <a:pt x="1121262" y="132889"/>
                </a:moveTo>
                <a:lnTo>
                  <a:pt x="1098437" y="132889"/>
                </a:lnTo>
                <a:lnTo>
                  <a:pt x="1096764" y="122047"/>
                </a:lnTo>
                <a:lnTo>
                  <a:pt x="1091899" y="113982"/>
                </a:lnTo>
                <a:lnTo>
                  <a:pt x="1084076" y="108953"/>
                </a:lnTo>
                <a:lnTo>
                  <a:pt x="1073528" y="107219"/>
                </a:lnTo>
                <a:lnTo>
                  <a:pt x="1113206" y="107219"/>
                </a:lnTo>
                <a:lnTo>
                  <a:pt x="1118762" y="116710"/>
                </a:lnTo>
                <a:lnTo>
                  <a:pt x="1121262" y="132889"/>
                </a:lnTo>
                <a:close/>
              </a:path>
              <a:path w="1200150" h="200025">
                <a:moveTo>
                  <a:pt x="1116823" y="177120"/>
                </a:moveTo>
                <a:lnTo>
                  <a:pt x="1081414" y="177120"/>
                </a:lnTo>
                <a:lnTo>
                  <a:pt x="1090772" y="176641"/>
                </a:lnTo>
                <a:lnTo>
                  <a:pt x="1100071" y="175219"/>
                </a:lnTo>
                <a:lnTo>
                  <a:pt x="1109175" y="172871"/>
                </a:lnTo>
                <a:lnTo>
                  <a:pt x="1117947" y="169616"/>
                </a:lnTo>
                <a:lnTo>
                  <a:pt x="1117088" y="175518"/>
                </a:lnTo>
                <a:lnTo>
                  <a:pt x="1116823" y="177120"/>
                </a:lnTo>
                <a:close/>
              </a:path>
              <a:path w="1200150" h="200025">
                <a:moveTo>
                  <a:pt x="1005440" y="90633"/>
                </a:moveTo>
                <a:lnTo>
                  <a:pt x="982816" y="90633"/>
                </a:lnTo>
                <a:lnTo>
                  <a:pt x="982816" y="58053"/>
                </a:lnTo>
                <a:lnTo>
                  <a:pt x="989873" y="55684"/>
                </a:lnTo>
                <a:lnTo>
                  <a:pt x="997967" y="55090"/>
                </a:lnTo>
                <a:lnTo>
                  <a:pt x="1005440" y="55090"/>
                </a:lnTo>
                <a:lnTo>
                  <a:pt x="1005440" y="90633"/>
                </a:lnTo>
                <a:close/>
              </a:path>
              <a:path w="1200150" h="200025">
                <a:moveTo>
                  <a:pt x="953549" y="195679"/>
                </a:moveTo>
                <a:lnTo>
                  <a:pt x="934855" y="192199"/>
                </a:lnTo>
                <a:lnTo>
                  <a:pt x="920442" y="182055"/>
                </a:lnTo>
                <a:lnTo>
                  <a:pt x="911166" y="165692"/>
                </a:lnTo>
                <a:lnTo>
                  <a:pt x="907883" y="143553"/>
                </a:lnTo>
                <a:lnTo>
                  <a:pt x="911532" y="120376"/>
                </a:lnTo>
                <a:lnTo>
                  <a:pt x="922439" y="103271"/>
                </a:lnTo>
                <a:lnTo>
                  <a:pt x="940546" y="92682"/>
                </a:lnTo>
                <a:lnTo>
                  <a:pt x="965795" y="89054"/>
                </a:lnTo>
                <a:lnTo>
                  <a:pt x="971814" y="89054"/>
                </a:lnTo>
                <a:lnTo>
                  <a:pt x="977418" y="89647"/>
                </a:lnTo>
                <a:lnTo>
                  <a:pt x="982816" y="90633"/>
                </a:lnTo>
                <a:lnTo>
                  <a:pt x="1005440" y="90633"/>
                </a:lnTo>
                <a:lnTo>
                  <a:pt x="1005440" y="107614"/>
                </a:lnTo>
                <a:lnTo>
                  <a:pt x="964549" y="107614"/>
                </a:lnTo>
                <a:lnTo>
                  <a:pt x="949782" y="110064"/>
                </a:lnTo>
                <a:lnTo>
                  <a:pt x="939355" y="117142"/>
                </a:lnTo>
                <a:lnTo>
                  <a:pt x="933171" y="128441"/>
                </a:lnTo>
                <a:lnTo>
                  <a:pt x="931131" y="143553"/>
                </a:lnTo>
                <a:lnTo>
                  <a:pt x="932779" y="157418"/>
                </a:lnTo>
                <a:lnTo>
                  <a:pt x="937929" y="168284"/>
                </a:lnTo>
                <a:lnTo>
                  <a:pt x="946894" y="175374"/>
                </a:lnTo>
                <a:lnTo>
                  <a:pt x="959984" y="177911"/>
                </a:lnTo>
                <a:lnTo>
                  <a:pt x="1005440" y="177911"/>
                </a:lnTo>
                <a:lnTo>
                  <a:pt x="1005440" y="180674"/>
                </a:lnTo>
                <a:lnTo>
                  <a:pt x="983232" y="180674"/>
                </a:lnTo>
                <a:lnTo>
                  <a:pt x="978243" y="186934"/>
                </a:lnTo>
                <a:lnTo>
                  <a:pt x="971814" y="191657"/>
                </a:lnTo>
                <a:lnTo>
                  <a:pt x="963674" y="194640"/>
                </a:lnTo>
                <a:lnTo>
                  <a:pt x="953549" y="195679"/>
                </a:lnTo>
                <a:close/>
              </a:path>
              <a:path w="1200150" h="200025">
                <a:moveTo>
                  <a:pt x="1005440" y="177911"/>
                </a:moveTo>
                <a:lnTo>
                  <a:pt x="969117" y="177911"/>
                </a:lnTo>
                <a:lnTo>
                  <a:pt x="976589" y="174947"/>
                </a:lnTo>
                <a:lnTo>
                  <a:pt x="982816" y="170404"/>
                </a:lnTo>
                <a:lnTo>
                  <a:pt x="982816" y="109589"/>
                </a:lnTo>
                <a:lnTo>
                  <a:pt x="976797" y="108405"/>
                </a:lnTo>
                <a:lnTo>
                  <a:pt x="970569" y="107614"/>
                </a:lnTo>
                <a:lnTo>
                  <a:pt x="1005440" y="107614"/>
                </a:lnTo>
                <a:lnTo>
                  <a:pt x="1005440" y="177911"/>
                </a:lnTo>
                <a:close/>
              </a:path>
              <a:path w="1200150" h="200025">
                <a:moveTo>
                  <a:pt x="1005440" y="193312"/>
                </a:moveTo>
                <a:lnTo>
                  <a:pt x="984476" y="193312"/>
                </a:lnTo>
                <a:lnTo>
                  <a:pt x="983232" y="180674"/>
                </a:lnTo>
                <a:lnTo>
                  <a:pt x="1005440" y="180674"/>
                </a:lnTo>
                <a:lnTo>
                  <a:pt x="1005440" y="193312"/>
                </a:lnTo>
                <a:close/>
              </a:path>
              <a:path w="1200150" h="200025">
                <a:moveTo>
                  <a:pt x="820492" y="193312"/>
                </a:moveTo>
                <a:lnTo>
                  <a:pt x="797659" y="193312"/>
                </a:lnTo>
                <a:lnTo>
                  <a:pt x="797659" y="94583"/>
                </a:lnTo>
                <a:lnTo>
                  <a:pt x="808728" y="92303"/>
                </a:lnTo>
                <a:lnTo>
                  <a:pt x="819739" y="90560"/>
                </a:lnTo>
                <a:lnTo>
                  <a:pt x="830088" y="89446"/>
                </a:lnTo>
                <a:lnTo>
                  <a:pt x="839172" y="89054"/>
                </a:lnTo>
                <a:lnTo>
                  <a:pt x="863166" y="91618"/>
                </a:lnTo>
                <a:lnTo>
                  <a:pt x="878714" y="99050"/>
                </a:lnTo>
                <a:lnTo>
                  <a:pt x="884743" y="107614"/>
                </a:lnTo>
                <a:lnTo>
                  <a:pt x="833154" y="107614"/>
                </a:lnTo>
                <a:lnTo>
                  <a:pt x="826718" y="108208"/>
                </a:lnTo>
                <a:lnTo>
                  <a:pt x="820492" y="109195"/>
                </a:lnTo>
                <a:lnTo>
                  <a:pt x="820492" y="193312"/>
                </a:lnTo>
                <a:close/>
              </a:path>
              <a:path w="1200150" h="200025">
                <a:moveTo>
                  <a:pt x="889611" y="193312"/>
                </a:moveTo>
                <a:lnTo>
                  <a:pt x="866781" y="193312"/>
                </a:lnTo>
                <a:lnTo>
                  <a:pt x="866781" y="130718"/>
                </a:lnTo>
                <a:lnTo>
                  <a:pt x="865580" y="120527"/>
                </a:lnTo>
                <a:lnTo>
                  <a:pt x="861228" y="113316"/>
                </a:lnTo>
                <a:lnTo>
                  <a:pt x="852594" y="109030"/>
                </a:lnTo>
                <a:lnTo>
                  <a:pt x="838550" y="107614"/>
                </a:lnTo>
                <a:lnTo>
                  <a:pt x="884743" y="107614"/>
                </a:lnTo>
                <a:lnTo>
                  <a:pt x="887100" y="110962"/>
                </a:lnTo>
                <a:lnTo>
                  <a:pt x="889611" y="126966"/>
                </a:lnTo>
                <a:lnTo>
                  <a:pt x="889611" y="193312"/>
                </a:lnTo>
                <a:close/>
              </a:path>
              <a:path w="1200150" h="200025">
                <a:moveTo>
                  <a:pt x="721270" y="195679"/>
                </a:moveTo>
                <a:lnTo>
                  <a:pt x="702576" y="192199"/>
                </a:lnTo>
                <a:lnTo>
                  <a:pt x="688163" y="182055"/>
                </a:lnTo>
                <a:lnTo>
                  <a:pt x="678887" y="165692"/>
                </a:lnTo>
                <a:lnTo>
                  <a:pt x="675605" y="143553"/>
                </a:lnTo>
                <a:lnTo>
                  <a:pt x="679254" y="120376"/>
                </a:lnTo>
                <a:lnTo>
                  <a:pt x="690160" y="103271"/>
                </a:lnTo>
                <a:lnTo>
                  <a:pt x="708267" y="92682"/>
                </a:lnTo>
                <a:lnTo>
                  <a:pt x="733516" y="89054"/>
                </a:lnTo>
                <a:lnTo>
                  <a:pt x="744257" y="89363"/>
                </a:lnTo>
                <a:lnTo>
                  <a:pt x="754221" y="90338"/>
                </a:lnTo>
                <a:lnTo>
                  <a:pt x="763639" y="92053"/>
                </a:lnTo>
                <a:lnTo>
                  <a:pt x="772745" y="94583"/>
                </a:lnTo>
                <a:lnTo>
                  <a:pt x="772745" y="107614"/>
                </a:lnTo>
                <a:lnTo>
                  <a:pt x="733516" y="107614"/>
                </a:lnTo>
                <a:lnTo>
                  <a:pt x="718116" y="110120"/>
                </a:lnTo>
                <a:lnTo>
                  <a:pt x="707310" y="117290"/>
                </a:lnTo>
                <a:lnTo>
                  <a:pt x="700940" y="128608"/>
                </a:lnTo>
                <a:lnTo>
                  <a:pt x="698852" y="143553"/>
                </a:lnTo>
                <a:lnTo>
                  <a:pt x="700500" y="157418"/>
                </a:lnTo>
                <a:lnTo>
                  <a:pt x="705650" y="168284"/>
                </a:lnTo>
                <a:lnTo>
                  <a:pt x="714614" y="175374"/>
                </a:lnTo>
                <a:lnTo>
                  <a:pt x="727703" y="177911"/>
                </a:lnTo>
                <a:lnTo>
                  <a:pt x="772745" y="177911"/>
                </a:lnTo>
                <a:lnTo>
                  <a:pt x="772745" y="181465"/>
                </a:lnTo>
                <a:lnTo>
                  <a:pt x="750538" y="181465"/>
                </a:lnTo>
                <a:lnTo>
                  <a:pt x="745555" y="187351"/>
                </a:lnTo>
                <a:lnTo>
                  <a:pt x="739172" y="191830"/>
                </a:lnTo>
                <a:lnTo>
                  <a:pt x="731155" y="194680"/>
                </a:lnTo>
                <a:lnTo>
                  <a:pt x="721270" y="195679"/>
                </a:lnTo>
                <a:close/>
              </a:path>
              <a:path w="1200150" h="200025">
                <a:moveTo>
                  <a:pt x="772745" y="177911"/>
                </a:moveTo>
                <a:lnTo>
                  <a:pt x="736627" y="177911"/>
                </a:lnTo>
                <a:lnTo>
                  <a:pt x="743895" y="175146"/>
                </a:lnTo>
                <a:lnTo>
                  <a:pt x="749912" y="170801"/>
                </a:lnTo>
                <a:lnTo>
                  <a:pt x="749912" y="108798"/>
                </a:lnTo>
                <a:lnTo>
                  <a:pt x="745140" y="108010"/>
                </a:lnTo>
                <a:lnTo>
                  <a:pt x="739948" y="107614"/>
                </a:lnTo>
                <a:lnTo>
                  <a:pt x="772745" y="107614"/>
                </a:lnTo>
                <a:lnTo>
                  <a:pt x="772745" y="177911"/>
                </a:lnTo>
                <a:close/>
              </a:path>
              <a:path w="1200150" h="200025">
                <a:moveTo>
                  <a:pt x="772745" y="193312"/>
                </a:moveTo>
                <a:lnTo>
                  <a:pt x="751781" y="193312"/>
                </a:lnTo>
                <a:lnTo>
                  <a:pt x="750538" y="181465"/>
                </a:lnTo>
                <a:lnTo>
                  <a:pt x="772745" y="181465"/>
                </a:lnTo>
                <a:lnTo>
                  <a:pt x="772745" y="193312"/>
                </a:lnTo>
                <a:close/>
              </a:path>
              <a:path w="1200150" h="200025">
                <a:moveTo>
                  <a:pt x="652559" y="195679"/>
                </a:moveTo>
                <a:lnTo>
                  <a:pt x="646124" y="195679"/>
                </a:lnTo>
                <a:lnTo>
                  <a:pt x="631079" y="193791"/>
                </a:lnTo>
                <a:lnTo>
                  <a:pt x="619633" y="187831"/>
                </a:lnTo>
                <a:lnTo>
                  <a:pt x="612352" y="177354"/>
                </a:lnTo>
                <a:lnTo>
                  <a:pt x="609799" y="161916"/>
                </a:lnTo>
                <a:lnTo>
                  <a:pt x="609799" y="58250"/>
                </a:lnTo>
                <a:lnTo>
                  <a:pt x="616857" y="56079"/>
                </a:lnTo>
                <a:lnTo>
                  <a:pt x="625575" y="55090"/>
                </a:lnTo>
                <a:lnTo>
                  <a:pt x="632634" y="55090"/>
                </a:lnTo>
                <a:lnTo>
                  <a:pt x="632634" y="92410"/>
                </a:lnTo>
                <a:lnTo>
                  <a:pt x="668749" y="92410"/>
                </a:lnTo>
                <a:lnTo>
                  <a:pt x="668334" y="99124"/>
                </a:lnTo>
                <a:lnTo>
                  <a:pt x="667712" y="105245"/>
                </a:lnTo>
                <a:lnTo>
                  <a:pt x="666673" y="110971"/>
                </a:lnTo>
                <a:lnTo>
                  <a:pt x="632634" y="110971"/>
                </a:lnTo>
                <a:lnTo>
                  <a:pt x="632634" y="172184"/>
                </a:lnTo>
                <a:lnTo>
                  <a:pt x="639275" y="177120"/>
                </a:lnTo>
                <a:lnTo>
                  <a:pt x="667816" y="177120"/>
                </a:lnTo>
                <a:lnTo>
                  <a:pt x="667504" y="180080"/>
                </a:lnTo>
                <a:lnTo>
                  <a:pt x="666673" y="186796"/>
                </a:lnTo>
                <a:lnTo>
                  <a:pt x="665428" y="192520"/>
                </a:lnTo>
                <a:lnTo>
                  <a:pt x="659200" y="194890"/>
                </a:lnTo>
                <a:lnTo>
                  <a:pt x="652559" y="195679"/>
                </a:lnTo>
                <a:close/>
              </a:path>
              <a:path w="1200150" h="200025">
                <a:moveTo>
                  <a:pt x="667816" y="177120"/>
                </a:moveTo>
                <a:lnTo>
                  <a:pt x="656916" y="177120"/>
                </a:lnTo>
                <a:lnTo>
                  <a:pt x="663145" y="175934"/>
                </a:lnTo>
                <a:lnTo>
                  <a:pt x="668127" y="174159"/>
                </a:lnTo>
                <a:lnTo>
                  <a:pt x="667816" y="177120"/>
                </a:lnTo>
                <a:close/>
              </a:path>
              <a:path w="1200150" h="200025">
                <a:moveTo>
                  <a:pt x="517841" y="193312"/>
                </a:moveTo>
                <a:lnTo>
                  <a:pt x="495009" y="193312"/>
                </a:lnTo>
                <a:lnTo>
                  <a:pt x="495009" y="94583"/>
                </a:lnTo>
                <a:lnTo>
                  <a:pt x="506078" y="92303"/>
                </a:lnTo>
                <a:lnTo>
                  <a:pt x="517089" y="90560"/>
                </a:lnTo>
                <a:lnTo>
                  <a:pt x="527438" y="89446"/>
                </a:lnTo>
                <a:lnTo>
                  <a:pt x="536522" y="89054"/>
                </a:lnTo>
                <a:lnTo>
                  <a:pt x="560516" y="91618"/>
                </a:lnTo>
                <a:lnTo>
                  <a:pt x="576064" y="99050"/>
                </a:lnTo>
                <a:lnTo>
                  <a:pt x="582093" y="107614"/>
                </a:lnTo>
                <a:lnTo>
                  <a:pt x="530502" y="107614"/>
                </a:lnTo>
                <a:lnTo>
                  <a:pt x="524068" y="108208"/>
                </a:lnTo>
                <a:lnTo>
                  <a:pt x="517841" y="109195"/>
                </a:lnTo>
                <a:lnTo>
                  <a:pt x="517841" y="193312"/>
                </a:lnTo>
                <a:close/>
              </a:path>
              <a:path w="1200150" h="200025">
                <a:moveTo>
                  <a:pt x="586961" y="193312"/>
                </a:moveTo>
                <a:lnTo>
                  <a:pt x="564129" y="193312"/>
                </a:lnTo>
                <a:lnTo>
                  <a:pt x="564129" y="130718"/>
                </a:lnTo>
                <a:lnTo>
                  <a:pt x="562929" y="120527"/>
                </a:lnTo>
                <a:lnTo>
                  <a:pt x="558576" y="113316"/>
                </a:lnTo>
                <a:lnTo>
                  <a:pt x="549943" y="109030"/>
                </a:lnTo>
                <a:lnTo>
                  <a:pt x="535900" y="107614"/>
                </a:lnTo>
                <a:lnTo>
                  <a:pt x="582093" y="107614"/>
                </a:lnTo>
                <a:lnTo>
                  <a:pt x="584451" y="110962"/>
                </a:lnTo>
                <a:lnTo>
                  <a:pt x="586961" y="126966"/>
                </a:lnTo>
                <a:lnTo>
                  <a:pt x="586961" y="193312"/>
                </a:lnTo>
                <a:close/>
              </a:path>
              <a:path w="1200150" h="200025">
                <a:moveTo>
                  <a:pt x="418618" y="195679"/>
                </a:moveTo>
                <a:lnTo>
                  <a:pt x="399924" y="192199"/>
                </a:lnTo>
                <a:lnTo>
                  <a:pt x="385511" y="182055"/>
                </a:lnTo>
                <a:lnTo>
                  <a:pt x="376236" y="165692"/>
                </a:lnTo>
                <a:lnTo>
                  <a:pt x="372954" y="143553"/>
                </a:lnTo>
                <a:lnTo>
                  <a:pt x="376602" y="120376"/>
                </a:lnTo>
                <a:lnTo>
                  <a:pt x="387509" y="103271"/>
                </a:lnTo>
                <a:lnTo>
                  <a:pt x="405616" y="92682"/>
                </a:lnTo>
                <a:lnTo>
                  <a:pt x="430865" y="89054"/>
                </a:lnTo>
                <a:lnTo>
                  <a:pt x="441607" y="89363"/>
                </a:lnTo>
                <a:lnTo>
                  <a:pt x="451570" y="90338"/>
                </a:lnTo>
                <a:lnTo>
                  <a:pt x="460988" y="92053"/>
                </a:lnTo>
                <a:lnTo>
                  <a:pt x="470095" y="94583"/>
                </a:lnTo>
                <a:lnTo>
                  <a:pt x="470095" y="107614"/>
                </a:lnTo>
                <a:lnTo>
                  <a:pt x="430865" y="107614"/>
                </a:lnTo>
                <a:lnTo>
                  <a:pt x="415466" y="110120"/>
                </a:lnTo>
                <a:lnTo>
                  <a:pt x="404660" y="117290"/>
                </a:lnTo>
                <a:lnTo>
                  <a:pt x="398290" y="128608"/>
                </a:lnTo>
                <a:lnTo>
                  <a:pt x="396202" y="143553"/>
                </a:lnTo>
                <a:lnTo>
                  <a:pt x="397849" y="157418"/>
                </a:lnTo>
                <a:lnTo>
                  <a:pt x="403000" y="168284"/>
                </a:lnTo>
                <a:lnTo>
                  <a:pt x="411964" y="175374"/>
                </a:lnTo>
                <a:lnTo>
                  <a:pt x="425054" y="177911"/>
                </a:lnTo>
                <a:lnTo>
                  <a:pt x="470095" y="177911"/>
                </a:lnTo>
                <a:lnTo>
                  <a:pt x="470095" y="181465"/>
                </a:lnTo>
                <a:lnTo>
                  <a:pt x="447886" y="181465"/>
                </a:lnTo>
                <a:lnTo>
                  <a:pt x="442904" y="187351"/>
                </a:lnTo>
                <a:lnTo>
                  <a:pt x="436521" y="191830"/>
                </a:lnTo>
                <a:lnTo>
                  <a:pt x="428503" y="194680"/>
                </a:lnTo>
                <a:lnTo>
                  <a:pt x="418618" y="195679"/>
                </a:lnTo>
                <a:close/>
              </a:path>
              <a:path w="1200150" h="200025">
                <a:moveTo>
                  <a:pt x="470095" y="177911"/>
                </a:moveTo>
                <a:lnTo>
                  <a:pt x="433979" y="177911"/>
                </a:lnTo>
                <a:lnTo>
                  <a:pt x="441244" y="175146"/>
                </a:lnTo>
                <a:lnTo>
                  <a:pt x="447263" y="170801"/>
                </a:lnTo>
                <a:lnTo>
                  <a:pt x="447263" y="108798"/>
                </a:lnTo>
                <a:lnTo>
                  <a:pt x="442489" y="108010"/>
                </a:lnTo>
                <a:lnTo>
                  <a:pt x="437300" y="107614"/>
                </a:lnTo>
                <a:lnTo>
                  <a:pt x="470095" y="107614"/>
                </a:lnTo>
                <a:lnTo>
                  <a:pt x="470095" y="177911"/>
                </a:lnTo>
                <a:close/>
              </a:path>
              <a:path w="1200150" h="200025">
                <a:moveTo>
                  <a:pt x="470095" y="193312"/>
                </a:moveTo>
                <a:lnTo>
                  <a:pt x="449131" y="193312"/>
                </a:lnTo>
                <a:lnTo>
                  <a:pt x="447886" y="181465"/>
                </a:lnTo>
                <a:lnTo>
                  <a:pt x="470095" y="181465"/>
                </a:lnTo>
                <a:lnTo>
                  <a:pt x="470095" y="193312"/>
                </a:lnTo>
                <a:close/>
              </a:path>
              <a:path w="1200150" h="200025">
                <a:moveTo>
                  <a:pt x="352762" y="176723"/>
                </a:moveTo>
                <a:lnTo>
                  <a:pt x="304658" y="176723"/>
                </a:lnTo>
                <a:lnTo>
                  <a:pt x="317505" y="175616"/>
                </a:lnTo>
                <a:lnTo>
                  <a:pt x="326946" y="172306"/>
                </a:lnTo>
                <a:lnTo>
                  <a:pt x="332768" y="166811"/>
                </a:lnTo>
                <a:lnTo>
                  <a:pt x="334756" y="159151"/>
                </a:lnTo>
                <a:lnTo>
                  <a:pt x="333219" y="151570"/>
                </a:lnTo>
                <a:lnTo>
                  <a:pt x="328373" y="145452"/>
                </a:lnTo>
                <a:lnTo>
                  <a:pt x="319870" y="139964"/>
                </a:lnTo>
                <a:lnTo>
                  <a:pt x="307357" y="134272"/>
                </a:lnTo>
                <a:lnTo>
                  <a:pt x="296770" y="129928"/>
                </a:lnTo>
                <a:lnTo>
                  <a:pt x="283415" y="123285"/>
                </a:lnTo>
                <a:lnTo>
                  <a:pt x="273056" y="114994"/>
                </a:lnTo>
                <a:lnTo>
                  <a:pt x="266355" y="104298"/>
                </a:lnTo>
                <a:lnTo>
                  <a:pt x="263975" y="90436"/>
                </a:lnTo>
                <a:lnTo>
                  <a:pt x="267063" y="75171"/>
                </a:lnTo>
                <a:lnTo>
                  <a:pt x="276378" y="63533"/>
                </a:lnTo>
                <a:lnTo>
                  <a:pt x="291998" y="56116"/>
                </a:lnTo>
                <a:lnTo>
                  <a:pt x="314000" y="53511"/>
                </a:lnTo>
                <a:lnTo>
                  <a:pt x="323963" y="53851"/>
                </a:lnTo>
                <a:lnTo>
                  <a:pt x="333614" y="54894"/>
                </a:lnTo>
                <a:lnTo>
                  <a:pt x="342955" y="56677"/>
                </a:lnTo>
                <a:lnTo>
                  <a:pt x="351984" y="59238"/>
                </a:lnTo>
                <a:lnTo>
                  <a:pt x="351361" y="67136"/>
                </a:lnTo>
                <a:lnTo>
                  <a:pt x="349909" y="73258"/>
                </a:lnTo>
                <a:lnTo>
                  <a:pt x="313791" y="73258"/>
                </a:lnTo>
                <a:lnTo>
                  <a:pt x="302054" y="74471"/>
                </a:lnTo>
                <a:lnTo>
                  <a:pt x="293839" y="77923"/>
                </a:lnTo>
                <a:lnTo>
                  <a:pt x="289010" y="83338"/>
                </a:lnTo>
                <a:lnTo>
                  <a:pt x="287430" y="90436"/>
                </a:lnTo>
                <a:lnTo>
                  <a:pt x="288922" y="97390"/>
                </a:lnTo>
                <a:lnTo>
                  <a:pt x="293294" y="103123"/>
                </a:lnTo>
                <a:lnTo>
                  <a:pt x="300390" y="108041"/>
                </a:lnTo>
                <a:lnTo>
                  <a:pt x="310054" y="112553"/>
                </a:lnTo>
                <a:lnTo>
                  <a:pt x="321265" y="117093"/>
                </a:lnTo>
                <a:lnTo>
                  <a:pt x="338223" y="125315"/>
                </a:lnTo>
                <a:lnTo>
                  <a:pt x="349830" y="134444"/>
                </a:lnTo>
                <a:lnTo>
                  <a:pt x="356495" y="145166"/>
                </a:lnTo>
                <a:lnTo>
                  <a:pt x="358625" y="158164"/>
                </a:lnTo>
                <a:lnTo>
                  <a:pt x="355252" y="173729"/>
                </a:lnTo>
                <a:lnTo>
                  <a:pt x="352762" y="176723"/>
                </a:lnTo>
                <a:close/>
              </a:path>
              <a:path w="1200150" h="200025">
                <a:moveTo>
                  <a:pt x="347833" y="78984"/>
                </a:moveTo>
                <a:lnTo>
                  <a:pt x="339128" y="76423"/>
                </a:lnTo>
                <a:lnTo>
                  <a:pt x="330189" y="74640"/>
                </a:lnTo>
                <a:lnTo>
                  <a:pt x="321562" y="73597"/>
                </a:lnTo>
                <a:lnTo>
                  <a:pt x="313791" y="73258"/>
                </a:lnTo>
                <a:lnTo>
                  <a:pt x="349909" y="73258"/>
                </a:lnTo>
                <a:lnTo>
                  <a:pt x="347833" y="78984"/>
                </a:lnTo>
                <a:close/>
              </a:path>
              <a:path w="1200150" h="200025">
                <a:moveTo>
                  <a:pt x="305281" y="196470"/>
                </a:moveTo>
                <a:lnTo>
                  <a:pt x="293086" y="196020"/>
                </a:lnTo>
                <a:lnTo>
                  <a:pt x="281982" y="194644"/>
                </a:lnTo>
                <a:lnTo>
                  <a:pt x="271889" y="192305"/>
                </a:lnTo>
                <a:lnTo>
                  <a:pt x="262730" y="188967"/>
                </a:lnTo>
                <a:lnTo>
                  <a:pt x="263145" y="180871"/>
                </a:lnTo>
                <a:lnTo>
                  <a:pt x="264390" y="175343"/>
                </a:lnTo>
                <a:lnTo>
                  <a:pt x="266672" y="169024"/>
                </a:lnTo>
                <a:lnTo>
                  <a:pt x="275906" y="172393"/>
                </a:lnTo>
                <a:lnTo>
                  <a:pt x="285743" y="174799"/>
                </a:lnTo>
                <a:lnTo>
                  <a:pt x="295541" y="176243"/>
                </a:lnTo>
                <a:lnTo>
                  <a:pt x="304658" y="176723"/>
                </a:lnTo>
                <a:lnTo>
                  <a:pt x="352762" y="176723"/>
                </a:lnTo>
                <a:lnTo>
                  <a:pt x="345185" y="185832"/>
                </a:lnTo>
                <a:lnTo>
                  <a:pt x="328502" y="193678"/>
                </a:lnTo>
                <a:lnTo>
                  <a:pt x="305281" y="196470"/>
                </a:lnTo>
                <a:close/>
              </a:path>
              <a:path w="1200150" h="200025">
                <a:moveTo>
                  <a:pt x="220610" y="141595"/>
                </a:moveTo>
                <a:lnTo>
                  <a:pt x="136740" y="141595"/>
                </a:lnTo>
                <a:lnTo>
                  <a:pt x="138186" y="139212"/>
                </a:lnTo>
                <a:lnTo>
                  <a:pt x="143003" y="128116"/>
                </a:lnTo>
                <a:lnTo>
                  <a:pt x="144609" y="116407"/>
                </a:lnTo>
                <a:lnTo>
                  <a:pt x="143003" y="104698"/>
                </a:lnTo>
                <a:lnTo>
                  <a:pt x="138186" y="93603"/>
                </a:lnTo>
                <a:lnTo>
                  <a:pt x="110503" y="47990"/>
                </a:lnTo>
                <a:lnTo>
                  <a:pt x="105686" y="36895"/>
                </a:lnTo>
                <a:lnTo>
                  <a:pt x="104081" y="25186"/>
                </a:lnTo>
                <a:lnTo>
                  <a:pt x="105687" y="13477"/>
                </a:lnTo>
                <a:lnTo>
                  <a:pt x="110504" y="2382"/>
                </a:lnTo>
                <a:lnTo>
                  <a:pt x="111950" y="0"/>
                </a:lnTo>
                <a:lnTo>
                  <a:pt x="112962" y="4777"/>
                </a:lnTo>
                <a:lnTo>
                  <a:pt x="114785" y="9436"/>
                </a:lnTo>
                <a:lnTo>
                  <a:pt x="155950" y="77260"/>
                </a:lnTo>
                <a:lnTo>
                  <a:pt x="158070" y="84411"/>
                </a:lnTo>
                <a:lnTo>
                  <a:pt x="158398" y="91619"/>
                </a:lnTo>
                <a:lnTo>
                  <a:pt x="183819" y="100355"/>
                </a:lnTo>
                <a:lnTo>
                  <a:pt x="203599" y="112284"/>
                </a:lnTo>
                <a:lnTo>
                  <a:pt x="216435" y="126730"/>
                </a:lnTo>
                <a:lnTo>
                  <a:pt x="220610" y="141595"/>
                </a:lnTo>
                <a:close/>
              </a:path>
              <a:path w="1200150" h="200025">
                <a:moveTo>
                  <a:pt x="177493" y="187204"/>
                </a:moveTo>
                <a:lnTo>
                  <a:pt x="109058" y="187204"/>
                </a:lnTo>
                <a:lnTo>
                  <a:pt x="110504" y="184822"/>
                </a:lnTo>
                <a:lnTo>
                  <a:pt x="115322" y="173726"/>
                </a:lnTo>
                <a:lnTo>
                  <a:pt x="116928" y="162016"/>
                </a:lnTo>
                <a:lnTo>
                  <a:pt x="115322" y="150307"/>
                </a:lnTo>
                <a:lnTo>
                  <a:pt x="110504" y="139212"/>
                </a:lnTo>
                <a:lnTo>
                  <a:pt x="82739" y="93458"/>
                </a:lnTo>
                <a:lnTo>
                  <a:pt x="77975" y="82389"/>
                </a:lnTo>
                <a:lnTo>
                  <a:pt x="76401" y="70717"/>
                </a:lnTo>
                <a:lnTo>
                  <a:pt x="78017" y="59048"/>
                </a:lnTo>
                <a:lnTo>
                  <a:pt x="82824" y="47990"/>
                </a:lnTo>
                <a:lnTo>
                  <a:pt x="84268" y="45609"/>
                </a:lnTo>
                <a:lnTo>
                  <a:pt x="85282" y="50387"/>
                </a:lnTo>
                <a:lnTo>
                  <a:pt x="87103" y="55046"/>
                </a:lnTo>
                <a:lnTo>
                  <a:pt x="133904" y="132158"/>
                </a:lnTo>
                <a:lnTo>
                  <a:pt x="135727" y="136817"/>
                </a:lnTo>
                <a:lnTo>
                  <a:pt x="136740" y="141595"/>
                </a:lnTo>
                <a:lnTo>
                  <a:pt x="220610" y="141595"/>
                </a:lnTo>
                <a:lnTo>
                  <a:pt x="221008" y="143013"/>
                </a:lnTo>
                <a:lnTo>
                  <a:pt x="212324" y="165204"/>
                </a:lnTo>
                <a:lnTo>
                  <a:pt x="188642" y="183326"/>
                </a:lnTo>
                <a:lnTo>
                  <a:pt x="177493" y="187204"/>
                </a:lnTo>
                <a:close/>
              </a:path>
              <a:path w="1200150" h="200025">
                <a:moveTo>
                  <a:pt x="110504" y="200025"/>
                </a:moveTo>
                <a:lnTo>
                  <a:pt x="67491" y="195544"/>
                </a:lnTo>
                <a:lnTo>
                  <a:pt x="32365" y="183326"/>
                </a:lnTo>
                <a:lnTo>
                  <a:pt x="8683" y="165204"/>
                </a:lnTo>
                <a:lnTo>
                  <a:pt x="0" y="143013"/>
                </a:lnTo>
                <a:lnTo>
                  <a:pt x="4575" y="126728"/>
                </a:lnTo>
                <a:lnTo>
                  <a:pt x="17420" y="112280"/>
                </a:lnTo>
                <a:lnTo>
                  <a:pt x="37215" y="100350"/>
                </a:lnTo>
                <a:lnTo>
                  <a:pt x="62609" y="91625"/>
                </a:lnTo>
                <a:lnTo>
                  <a:pt x="62788" y="98019"/>
                </a:lnTo>
                <a:lnTo>
                  <a:pt x="63910" y="104346"/>
                </a:lnTo>
                <a:lnTo>
                  <a:pt x="65974" y="110508"/>
                </a:lnTo>
                <a:lnTo>
                  <a:pt x="68983" y="116407"/>
                </a:lnTo>
                <a:lnTo>
                  <a:pt x="106222" y="177768"/>
                </a:lnTo>
                <a:lnTo>
                  <a:pt x="108045" y="182427"/>
                </a:lnTo>
                <a:lnTo>
                  <a:pt x="109058" y="187204"/>
                </a:lnTo>
                <a:lnTo>
                  <a:pt x="177493" y="187204"/>
                </a:lnTo>
                <a:lnTo>
                  <a:pt x="153517" y="195544"/>
                </a:lnTo>
                <a:lnTo>
                  <a:pt x="110504" y="200025"/>
                </a:lnTo>
                <a:close/>
              </a:path>
            </a:pathLst>
          </a:custGeom>
          <a:solidFill>
            <a:srgbClr val="EC0000">
              <a:alpha val="50000"/>
            </a:srgbClr>
          </a:solidFill>
        </xdr:spPr>
      </xdr:sp>
    </xdr:grp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258025</xdr:colOff>
      <xdr:row>15</xdr:row>
      <xdr:rowOff>81330</xdr:rowOff>
    </xdr:from>
    <xdr:ext cx="737870" cy="114935"/>
    <xdr:sp macro="" textlink="">
      <xdr:nvSpPr>
        <xdr:cNvPr id="7" name="Shape 7"/>
        <xdr:cNvSpPr/>
      </xdr:nvSpPr>
      <xdr:spPr>
        <a:xfrm>
          <a:off x="0" y="0"/>
          <a:ext cx="737870" cy="114935"/>
        </a:xfrm>
        <a:custGeom>
          <a:avLst/>
          <a:gdLst/>
          <a:ahLst/>
          <a:cxnLst/>
          <a:rect l="0" t="0" r="0" b="0"/>
          <a:pathLst>
            <a:path w="737870" h="114935">
              <a:moveTo>
                <a:pt x="737260" y="0"/>
              </a:moveTo>
              <a:lnTo>
                <a:pt x="0" y="0"/>
              </a:lnTo>
              <a:lnTo>
                <a:pt x="0" y="114363"/>
              </a:lnTo>
              <a:lnTo>
                <a:pt x="737260" y="114363"/>
              </a:lnTo>
              <a:lnTo>
                <a:pt x="737260" y="0"/>
              </a:lnTo>
              <a:close/>
            </a:path>
          </a:pathLst>
        </a:custGeom>
        <a:solidFill>
          <a:srgbClr val="FDF9D7">
            <a:alpha val="50000"/>
          </a:srgbClr>
        </a:solidFill>
      </xdr:spPr>
    </xdr:sp>
    <xdr:clientData/>
  </xdr:oneCellAnchor>
  <xdr:oneCellAnchor>
    <xdr:from>
      <xdr:col>1</xdr:col>
      <xdr:colOff>77024</xdr:colOff>
      <xdr:row>15</xdr:row>
      <xdr:rowOff>81330</xdr:rowOff>
    </xdr:from>
    <xdr:ext cx="2860675" cy="254635"/>
    <xdr:sp macro="" textlink="">
      <xdr:nvSpPr>
        <xdr:cNvPr id="8" name="Shape 8"/>
        <xdr:cNvSpPr/>
      </xdr:nvSpPr>
      <xdr:spPr>
        <a:xfrm>
          <a:off x="0" y="0"/>
          <a:ext cx="2860675" cy="254635"/>
        </a:xfrm>
        <a:custGeom>
          <a:avLst/>
          <a:gdLst/>
          <a:ahLst/>
          <a:cxnLst/>
          <a:rect l="0" t="0" r="0" b="0"/>
          <a:pathLst>
            <a:path w="2860675" h="254635">
              <a:moveTo>
                <a:pt x="2427871" y="0"/>
              </a:moveTo>
              <a:lnTo>
                <a:pt x="0" y="0"/>
              </a:lnTo>
              <a:lnTo>
                <a:pt x="0" y="114363"/>
              </a:lnTo>
              <a:lnTo>
                <a:pt x="2427871" y="114363"/>
              </a:lnTo>
              <a:lnTo>
                <a:pt x="2427871" y="0"/>
              </a:lnTo>
              <a:close/>
            </a:path>
            <a:path w="2860675" h="254635">
              <a:moveTo>
                <a:pt x="2860052" y="152476"/>
              </a:moveTo>
              <a:lnTo>
                <a:pt x="635571" y="152476"/>
              </a:lnTo>
              <a:lnTo>
                <a:pt x="635571" y="254127"/>
              </a:lnTo>
              <a:lnTo>
                <a:pt x="2860052" y="254127"/>
              </a:lnTo>
              <a:lnTo>
                <a:pt x="2860052" y="152476"/>
              </a:lnTo>
              <a:close/>
            </a:path>
          </a:pathLst>
        </a:custGeom>
        <a:solidFill>
          <a:srgbClr val="FDF9D7">
            <a:alpha val="50000"/>
          </a:srgbClr>
        </a:solidFill>
      </xdr:spPr>
    </xdr:sp>
    <xdr:clientData/>
  </xdr:oneCellAnchor>
</xdr:wsDr>
</file>

<file path=xl/drawings/drawing3.xml><?xml version="1.0" encoding="utf-8"?>
<xdr:wsDr xmlns:xdr="http://schemas.openxmlformats.org/drawingml/2006/spreadsheetDrawing" xmlns:a="http://schemas.openxmlformats.org/drawingml/2006/main">
  <xdr:oneCellAnchor>
    <xdr:from>
      <xdr:col>4</xdr:col>
      <xdr:colOff>347878</xdr:colOff>
      <xdr:row>10</xdr:row>
      <xdr:rowOff>79781</xdr:rowOff>
    </xdr:from>
    <xdr:ext cx="648335" cy="114935"/>
    <xdr:sp macro="" textlink="">
      <xdr:nvSpPr>
        <xdr:cNvPr id="9" name="Shape 9"/>
        <xdr:cNvSpPr/>
      </xdr:nvSpPr>
      <xdr:spPr>
        <a:xfrm>
          <a:off x="0" y="0"/>
          <a:ext cx="648335" cy="114935"/>
        </a:xfrm>
        <a:custGeom>
          <a:avLst/>
          <a:gdLst/>
          <a:ahLst/>
          <a:cxnLst/>
          <a:rect l="0" t="0" r="0" b="0"/>
          <a:pathLst>
            <a:path w="648335" h="114935">
              <a:moveTo>
                <a:pt x="648284" y="0"/>
              </a:moveTo>
              <a:lnTo>
                <a:pt x="0" y="0"/>
              </a:lnTo>
              <a:lnTo>
                <a:pt x="0" y="114350"/>
              </a:lnTo>
              <a:lnTo>
                <a:pt x="648284" y="114350"/>
              </a:lnTo>
              <a:lnTo>
                <a:pt x="648284" y="0"/>
              </a:lnTo>
              <a:close/>
            </a:path>
          </a:pathLst>
        </a:custGeom>
        <a:solidFill>
          <a:srgbClr val="FDF9D7">
            <a:alpha val="50000"/>
          </a:srgbClr>
        </a:solidFill>
      </xdr:spPr>
    </xdr:sp>
    <xdr:clientData/>
  </xdr:oneCellAnchor>
  <xdr:oneCellAnchor>
    <xdr:from>
      <xdr:col>1</xdr:col>
      <xdr:colOff>77025</xdr:colOff>
      <xdr:row>10</xdr:row>
      <xdr:rowOff>79781</xdr:rowOff>
    </xdr:from>
    <xdr:ext cx="2720340" cy="254635"/>
    <xdr:sp macro="" textlink="">
      <xdr:nvSpPr>
        <xdr:cNvPr id="10" name="Shape 10"/>
        <xdr:cNvSpPr/>
      </xdr:nvSpPr>
      <xdr:spPr>
        <a:xfrm>
          <a:off x="0" y="0"/>
          <a:ext cx="2720340" cy="254635"/>
        </a:xfrm>
        <a:custGeom>
          <a:avLst/>
          <a:gdLst/>
          <a:ahLst/>
          <a:cxnLst/>
          <a:rect l="0" t="0" r="0" b="0"/>
          <a:pathLst>
            <a:path w="2720340" h="254635">
              <a:moveTo>
                <a:pt x="2389733" y="0"/>
              </a:moveTo>
              <a:lnTo>
                <a:pt x="0" y="0"/>
              </a:lnTo>
              <a:lnTo>
                <a:pt x="0" y="114350"/>
              </a:lnTo>
              <a:lnTo>
                <a:pt x="2389733" y="114350"/>
              </a:lnTo>
              <a:lnTo>
                <a:pt x="2389733" y="0"/>
              </a:lnTo>
              <a:close/>
            </a:path>
            <a:path w="2720340" h="254635">
              <a:moveTo>
                <a:pt x="2720238" y="152476"/>
              </a:moveTo>
              <a:lnTo>
                <a:pt x="635571" y="152476"/>
              </a:lnTo>
              <a:lnTo>
                <a:pt x="635571" y="254114"/>
              </a:lnTo>
              <a:lnTo>
                <a:pt x="2720238" y="254114"/>
              </a:lnTo>
              <a:lnTo>
                <a:pt x="2720238" y="152476"/>
              </a:lnTo>
              <a:close/>
            </a:path>
          </a:pathLst>
        </a:custGeom>
        <a:solidFill>
          <a:srgbClr val="FDF9D7">
            <a:alpha val="50000"/>
          </a:srgbClr>
        </a:solidFill>
      </xdr:spPr>
    </xdr:sp>
    <xdr:clientData/>
  </xdr:oneCellAnchor>
  <xdr:oneCellAnchor>
    <xdr:from>
      <xdr:col>4</xdr:col>
      <xdr:colOff>347878</xdr:colOff>
      <xdr:row>68</xdr:row>
      <xdr:rowOff>80683</xdr:rowOff>
    </xdr:from>
    <xdr:ext cx="648335" cy="114935"/>
    <xdr:sp macro="" textlink="">
      <xdr:nvSpPr>
        <xdr:cNvPr id="11" name="Shape 11"/>
        <xdr:cNvSpPr/>
      </xdr:nvSpPr>
      <xdr:spPr>
        <a:xfrm>
          <a:off x="0" y="0"/>
          <a:ext cx="648335" cy="114935"/>
        </a:xfrm>
        <a:custGeom>
          <a:avLst/>
          <a:gdLst/>
          <a:ahLst/>
          <a:cxnLst/>
          <a:rect l="0" t="0" r="0" b="0"/>
          <a:pathLst>
            <a:path w="648335" h="114935">
              <a:moveTo>
                <a:pt x="648284" y="0"/>
              </a:moveTo>
              <a:lnTo>
                <a:pt x="0" y="0"/>
              </a:lnTo>
              <a:lnTo>
                <a:pt x="0" y="114363"/>
              </a:lnTo>
              <a:lnTo>
                <a:pt x="648284" y="114363"/>
              </a:lnTo>
              <a:lnTo>
                <a:pt x="648284" y="0"/>
              </a:lnTo>
              <a:close/>
            </a:path>
          </a:pathLst>
        </a:custGeom>
        <a:solidFill>
          <a:srgbClr val="FDF9D7">
            <a:alpha val="50000"/>
          </a:srgbClr>
        </a:solidFill>
      </xdr:spPr>
    </xdr:sp>
    <xdr:clientData/>
  </xdr:oneCellAnchor>
  <xdr:oneCellAnchor>
    <xdr:from>
      <xdr:col>1</xdr:col>
      <xdr:colOff>77025</xdr:colOff>
      <xdr:row>68</xdr:row>
      <xdr:rowOff>80683</xdr:rowOff>
    </xdr:from>
    <xdr:ext cx="2682240" cy="254635"/>
    <xdr:sp macro="" textlink="">
      <xdr:nvSpPr>
        <xdr:cNvPr id="12" name="Shape 12"/>
        <xdr:cNvSpPr/>
      </xdr:nvSpPr>
      <xdr:spPr>
        <a:xfrm>
          <a:off x="0" y="0"/>
          <a:ext cx="2682240" cy="254635"/>
        </a:xfrm>
        <a:custGeom>
          <a:avLst/>
          <a:gdLst/>
          <a:ahLst/>
          <a:cxnLst/>
          <a:rect l="0" t="0" r="0" b="0"/>
          <a:pathLst>
            <a:path w="2682240" h="254635">
              <a:moveTo>
                <a:pt x="1766887" y="0"/>
              </a:moveTo>
              <a:lnTo>
                <a:pt x="0" y="0"/>
              </a:lnTo>
              <a:lnTo>
                <a:pt x="0" y="114363"/>
              </a:lnTo>
              <a:lnTo>
                <a:pt x="1766887" y="114363"/>
              </a:lnTo>
              <a:lnTo>
                <a:pt x="1766887" y="0"/>
              </a:lnTo>
              <a:close/>
            </a:path>
            <a:path w="2682240" h="254635">
              <a:moveTo>
                <a:pt x="2682100" y="152476"/>
              </a:moveTo>
              <a:lnTo>
                <a:pt x="635571" y="152476"/>
              </a:lnTo>
              <a:lnTo>
                <a:pt x="635571" y="254127"/>
              </a:lnTo>
              <a:lnTo>
                <a:pt x="2682100" y="254127"/>
              </a:lnTo>
              <a:lnTo>
                <a:pt x="2682100" y="152476"/>
              </a:lnTo>
              <a:close/>
            </a:path>
          </a:pathLst>
        </a:custGeom>
        <a:solidFill>
          <a:srgbClr val="FDF9D7">
            <a:alpha val="50000"/>
          </a:srgbClr>
        </a:solidFill>
      </xdr:spPr>
    </xdr:sp>
    <xdr:clientData/>
  </xdr:oneCellAnchor>
  <xdr:oneCellAnchor>
    <xdr:from>
      <xdr:col>3</xdr:col>
      <xdr:colOff>347002</xdr:colOff>
      <xdr:row>118</xdr:row>
      <xdr:rowOff>81167</xdr:rowOff>
    </xdr:from>
    <xdr:ext cx="648335" cy="114935"/>
    <xdr:sp macro="" textlink="">
      <xdr:nvSpPr>
        <xdr:cNvPr id="13" name="Shape 13"/>
        <xdr:cNvSpPr/>
      </xdr:nvSpPr>
      <xdr:spPr>
        <a:xfrm>
          <a:off x="0" y="0"/>
          <a:ext cx="648335" cy="114935"/>
        </a:xfrm>
        <a:custGeom>
          <a:avLst/>
          <a:gdLst/>
          <a:ahLst/>
          <a:cxnLst/>
          <a:rect l="0" t="0" r="0" b="0"/>
          <a:pathLst>
            <a:path w="648335" h="114935">
              <a:moveTo>
                <a:pt x="648284" y="0"/>
              </a:moveTo>
              <a:lnTo>
                <a:pt x="0" y="0"/>
              </a:lnTo>
              <a:lnTo>
                <a:pt x="0" y="114350"/>
              </a:lnTo>
              <a:lnTo>
                <a:pt x="648284" y="114350"/>
              </a:lnTo>
              <a:lnTo>
                <a:pt x="648284" y="0"/>
              </a:lnTo>
              <a:close/>
            </a:path>
          </a:pathLst>
        </a:custGeom>
        <a:solidFill>
          <a:srgbClr val="FDF9D7">
            <a:alpha val="50000"/>
          </a:srgbClr>
        </a:solidFill>
      </xdr:spPr>
    </xdr:sp>
    <xdr:clientData/>
  </xdr:oneCellAnchor>
  <xdr:oneCellAnchor>
    <xdr:from>
      <xdr:col>1</xdr:col>
      <xdr:colOff>77025</xdr:colOff>
      <xdr:row>118</xdr:row>
      <xdr:rowOff>81163</xdr:rowOff>
    </xdr:from>
    <xdr:ext cx="2860675" cy="254635"/>
    <xdr:sp macro="" textlink="">
      <xdr:nvSpPr>
        <xdr:cNvPr id="14" name="Shape 14"/>
        <xdr:cNvSpPr/>
      </xdr:nvSpPr>
      <xdr:spPr>
        <a:xfrm>
          <a:off x="0" y="0"/>
          <a:ext cx="2860675" cy="254635"/>
        </a:xfrm>
        <a:custGeom>
          <a:avLst/>
          <a:gdLst/>
          <a:ahLst/>
          <a:cxnLst/>
          <a:rect l="0" t="0" r="0" b="0"/>
          <a:pathLst>
            <a:path w="2860675" h="254635">
              <a:moveTo>
                <a:pt x="2427871" y="0"/>
              </a:moveTo>
              <a:lnTo>
                <a:pt x="0" y="0"/>
              </a:lnTo>
              <a:lnTo>
                <a:pt x="0" y="114350"/>
              </a:lnTo>
              <a:lnTo>
                <a:pt x="2427871" y="114350"/>
              </a:lnTo>
              <a:lnTo>
                <a:pt x="2427871" y="0"/>
              </a:lnTo>
              <a:close/>
            </a:path>
            <a:path w="2860675" h="254635">
              <a:moveTo>
                <a:pt x="2860052" y="152476"/>
              </a:moveTo>
              <a:lnTo>
                <a:pt x="635571" y="152476"/>
              </a:lnTo>
              <a:lnTo>
                <a:pt x="635571" y="254114"/>
              </a:lnTo>
              <a:lnTo>
                <a:pt x="2860052" y="254114"/>
              </a:lnTo>
              <a:lnTo>
                <a:pt x="2860052" y="152476"/>
              </a:lnTo>
              <a:close/>
            </a:path>
          </a:pathLst>
        </a:custGeom>
        <a:solidFill>
          <a:srgbClr val="FDF9D7">
            <a:alpha val="50000"/>
          </a:srgbClr>
        </a:solidFill>
      </xdr:spPr>
    </xdr:sp>
    <xdr:clientData/>
  </xdr:oneCellAnchor>
  <xdr:oneCellAnchor>
    <xdr:from>
      <xdr:col>4</xdr:col>
      <xdr:colOff>347878</xdr:colOff>
      <xdr:row>139</xdr:row>
      <xdr:rowOff>79780</xdr:rowOff>
    </xdr:from>
    <xdr:ext cx="648335" cy="114935"/>
    <xdr:sp macro="" textlink="">
      <xdr:nvSpPr>
        <xdr:cNvPr id="15" name="Shape 15"/>
        <xdr:cNvSpPr/>
      </xdr:nvSpPr>
      <xdr:spPr>
        <a:xfrm>
          <a:off x="0" y="0"/>
          <a:ext cx="648335" cy="114935"/>
        </a:xfrm>
        <a:custGeom>
          <a:avLst/>
          <a:gdLst/>
          <a:ahLst/>
          <a:cxnLst/>
          <a:rect l="0" t="0" r="0" b="0"/>
          <a:pathLst>
            <a:path w="648335" h="114935">
              <a:moveTo>
                <a:pt x="648284" y="0"/>
              </a:moveTo>
              <a:lnTo>
                <a:pt x="0" y="0"/>
              </a:lnTo>
              <a:lnTo>
                <a:pt x="0" y="114350"/>
              </a:lnTo>
              <a:lnTo>
                <a:pt x="648284" y="114350"/>
              </a:lnTo>
              <a:lnTo>
                <a:pt x="648284" y="0"/>
              </a:lnTo>
              <a:close/>
            </a:path>
          </a:pathLst>
        </a:custGeom>
        <a:solidFill>
          <a:srgbClr val="FDF9D7">
            <a:alpha val="50000"/>
          </a:srgbClr>
        </a:solidFill>
      </xdr:spPr>
    </xdr:sp>
    <xdr:clientData/>
  </xdr:oneCellAnchor>
  <xdr:oneCellAnchor>
    <xdr:from>
      <xdr:col>1</xdr:col>
      <xdr:colOff>77025</xdr:colOff>
      <xdr:row>139</xdr:row>
      <xdr:rowOff>79780</xdr:rowOff>
    </xdr:from>
    <xdr:ext cx="2720340" cy="254635"/>
    <xdr:sp macro="" textlink="">
      <xdr:nvSpPr>
        <xdr:cNvPr id="16" name="Shape 16"/>
        <xdr:cNvSpPr/>
      </xdr:nvSpPr>
      <xdr:spPr>
        <a:xfrm>
          <a:off x="0" y="0"/>
          <a:ext cx="2720340" cy="254635"/>
        </a:xfrm>
        <a:custGeom>
          <a:avLst/>
          <a:gdLst/>
          <a:ahLst/>
          <a:cxnLst/>
          <a:rect l="0" t="0" r="0" b="0"/>
          <a:pathLst>
            <a:path w="2720340" h="254635">
              <a:moveTo>
                <a:pt x="2389733" y="0"/>
              </a:moveTo>
              <a:lnTo>
                <a:pt x="0" y="0"/>
              </a:lnTo>
              <a:lnTo>
                <a:pt x="0" y="114350"/>
              </a:lnTo>
              <a:lnTo>
                <a:pt x="2389733" y="114350"/>
              </a:lnTo>
              <a:lnTo>
                <a:pt x="2389733" y="0"/>
              </a:lnTo>
              <a:close/>
            </a:path>
            <a:path w="2720340" h="254635">
              <a:moveTo>
                <a:pt x="2720238" y="152476"/>
              </a:moveTo>
              <a:lnTo>
                <a:pt x="635571" y="152476"/>
              </a:lnTo>
              <a:lnTo>
                <a:pt x="635571" y="254114"/>
              </a:lnTo>
              <a:lnTo>
                <a:pt x="2720238" y="254114"/>
              </a:lnTo>
              <a:lnTo>
                <a:pt x="2720238" y="152476"/>
              </a:lnTo>
              <a:close/>
            </a:path>
          </a:pathLst>
        </a:custGeom>
        <a:solidFill>
          <a:srgbClr val="FDF9D7">
            <a:alpha val="50000"/>
          </a:srgbClr>
        </a:solidFill>
      </xdr:spPr>
    </xdr:sp>
    <xdr:clientData/>
  </xdr:oneCellAnchor>
  <xdr:oneCellAnchor>
    <xdr:from>
      <xdr:col>4</xdr:col>
      <xdr:colOff>258902</xdr:colOff>
      <xdr:row>252</xdr:row>
      <xdr:rowOff>86231</xdr:rowOff>
    </xdr:from>
    <xdr:ext cx="737870" cy="102235"/>
    <xdr:sp macro="" textlink="">
      <xdr:nvSpPr>
        <xdr:cNvPr id="17" name="Shape 17"/>
        <xdr:cNvSpPr/>
      </xdr:nvSpPr>
      <xdr:spPr>
        <a:xfrm>
          <a:off x="0" y="0"/>
          <a:ext cx="737870" cy="102235"/>
        </a:xfrm>
        <a:custGeom>
          <a:avLst/>
          <a:gdLst/>
          <a:ahLst/>
          <a:cxnLst/>
          <a:rect l="0" t="0" r="0" b="0"/>
          <a:pathLst>
            <a:path w="737870" h="102235">
              <a:moveTo>
                <a:pt x="737260" y="0"/>
              </a:moveTo>
              <a:lnTo>
                <a:pt x="0" y="0"/>
              </a:lnTo>
              <a:lnTo>
                <a:pt x="0" y="101650"/>
              </a:lnTo>
              <a:lnTo>
                <a:pt x="737260" y="101650"/>
              </a:lnTo>
              <a:lnTo>
                <a:pt x="737260" y="0"/>
              </a:lnTo>
              <a:close/>
            </a:path>
          </a:pathLst>
        </a:custGeom>
        <a:solidFill>
          <a:srgbClr val="FDF9D7">
            <a:alpha val="50000"/>
          </a:srgbClr>
        </a:solidFill>
      </xdr:spPr>
    </xdr:sp>
    <xdr:clientData/>
  </xdr:oneCellAnchor>
  <xdr:oneCellAnchor>
    <xdr:from>
      <xdr:col>2</xdr:col>
      <xdr:colOff>64897</xdr:colOff>
      <xdr:row>252</xdr:row>
      <xdr:rowOff>238705</xdr:rowOff>
    </xdr:from>
    <xdr:ext cx="2046605" cy="89535"/>
    <xdr:sp macro="" textlink="">
      <xdr:nvSpPr>
        <xdr:cNvPr id="18" name="Shape 18"/>
        <xdr:cNvSpPr/>
      </xdr:nvSpPr>
      <xdr:spPr>
        <a:xfrm>
          <a:off x="0" y="0"/>
          <a:ext cx="2046605" cy="89535"/>
        </a:xfrm>
        <a:custGeom>
          <a:avLst/>
          <a:gdLst/>
          <a:ahLst/>
          <a:cxnLst/>
          <a:rect l="0" t="0" r="0" b="0"/>
          <a:pathLst>
            <a:path w="2046605" h="89535">
              <a:moveTo>
                <a:pt x="2046528" y="0"/>
              </a:moveTo>
              <a:lnTo>
                <a:pt x="0" y="0"/>
              </a:lnTo>
              <a:lnTo>
                <a:pt x="0" y="88941"/>
              </a:lnTo>
              <a:lnTo>
                <a:pt x="2046528" y="88941"/>
              </a:lnTo>
              <a:lnTo>
                <a:pt x="2046528" y="0"/>
              </a:lnTo>
              <a:close/>
            </a:path>
          </a:pathLst>
        </a:custGeom>
        <a:solidFill>
          <a:srgbClr val="FDF9D7">
            <a:alpha val="50000"/>
          </a:srgbClr>
        </a:solidFill>
      </xdr:spPr>
    </xdr:sp>
    <xdr:clientData/>
  </xdr:oneCellAnchor>
  <xdr:oneCellAnchor>
    <xdr:from>
      <xdr:col>1</xdr:col>
      <xdr:colOff>77036</xdr:colOff>
      <xdr:row>252</xdr:row>
      <xdr:rowOff>86231</xdr:rowOff>
    </xdr:from>
    <xdr:ext cx="1767205" cy="102235"/>
    <xdr:sp macro="" textlink="">
      <xdr:nvSpPr>
        <xdr:cNvPr id="19" name="Shape 19"/>
        <xdr:cNvSpPr/>
      </xdr:nvSpPr>
      <xdr:spPr>
        <a:xfrm>
          <a:off x="0" y="0"/>
          <a:ext cx="1767205" cy="102235"/>
        </a:xfrm>
        <a:custGeom>
          <a:avLst/>
          <a:gdLst/>
          <a:ahLst/>
          <a:cxnLst/>
          <a:rect l="0" t="0" r="0" b="0"/>
          <a:pathLst>
            <a:path w="1767205" h="102235">
              <a:moveTo>
                <a:pt x="1766876" y="0"/>
              </a:moveTo>
              <a:lnTo>
                <a:pt x="0" y="0"/>
              </a:lnTo>
              <a:lnTo>
                <a:pt x="0" y="101650"/>
              </a:lnTo>
              <a:lnTo>
                <a:pt x="1766876" y="101650"/>
              </a:lnTo>
              <a:lnTo>
                <a:pt x="1766876" y="0"/>
              </a:lnTo>
              <a:close/>
            </a:path>
          </a:pathLst>
        </a:custGeom>
        <a:solidFill>
          <a:srgbClr val="FDF9D7">
            <a:alpha val="50000"/>
          </a:srgbClr>
        </a:solidFill>
      </xdr:spPr>
    </xdr:sp>
    <xdr:clientData/>
  </xdr:oneCellAnchor>
  <xdr:oneCellAnchor>
    <xdr:from>
      <xdr:col>1</xdr:col>
      <xdr:colOff>312518</xdr:colOff>
      <xdr:row>278</xdr:row>
      <xdr:rowOff>76201</xdr:rowOff>
    </xdr:from>
    <xdr:ext cx="4554855" cy="76835"/>
    <xdr:sp macro="" textlink="">
      <xdr:nvSpPr>
        <xdr:cNvPr id="20" name="Shape 20"/>
        <xdr:cNvSpPr/>
      </xdr:nvSpPr>
      <xdr:spPr>
        <a:xfrm>
          <a:off x="0" y="0"/>
          <a:ext cx="4554855" cy="76835"/>
        </a:xfrm>
        <a:custGeom>
          <a:avLst/>
          <a:gdLst/>
          <a:ahLst/>
          <a:cxnLst/>
          <a:rect l="0" t="0" r="0" b="0"/>
          <a:pathLst>
            <a:path w="4554855" h="76835">
              <a:moveTo>
                <a:pt x="0" y="215"/>
              </a:moveTo>
              <a:lnTo>
                <a:pt x="432" y="215"/>
              </a:lnTo>
              <a:lnTo>
                <a:pt x="1153" y="0"/>
              </a:lnTo>
              <a:lnTo>
                <a:pt x="2593" y="215"/>
              </a:lnTo>
              <a:lnTo>
                <a:pt x="14198" y="3467"/>
              </a:lnTo>
              <a:lnTo>
                <a:pt x="17967" y="4531"/>
              </a:lnTo>
              <a:lnTo>
                <a:pt x="21736" y="5596"/>
              </a:lnTo>
              <a:lnTo>
                <a:pt x="26004" y="6627"/>
              </a:lnTo>
              <a:lnTo>
                <a:pt x="31247" y="7899"/>
              </a:lnTo>
              <a:lnTo>
                <a:pt x="36492" y="9172"/>
              </a:lnTo>
              <a:lnTo>
                <a:pt x="41964" y="10573"/>
              </a:lnTo>
              <a:lnTo>
                <a:pt x="49431" y="12165"/>
              </a:lnTo>
              <a:lnTo>
                <a:pt x="92866" y="20447"/>
              </a:lnTo>
              <a:lnTo>
                <a:pt x="136398" y="27096"/>
              </a:lnTo>
              <a:lnTo>
                <a:pt x="178953" y="32141"/>
              </a:lnTo>
              <a:lnTo>
                <a:pt x="230170" y="36600"/>
              </a:lnTo>
              <a:lnTo>
                <a:pt x="268839" y="39096"/>
              </a:lnTo>
              <a:lnTo>
                <a:pt x="311108" y="41223"/>
              </a:lnTo>
              <a:lnTo>
                <a:pt x="357083" y="42957"/>
              </a:lnTo>
              <a:lnTo>
                <a:pt x="406302" y="44341"/>
              </a:lnTo>
              <a:lnTo>
                <a:pt x="458164" y="45397"/>
              </a:lnTo>
              <a:lnTo>
                <a:pt x="513187" y="46173"/>
              </a:lnTo>
              <a:lnTo>
                <a:pt x="571735" y="46712"/>
              </a:lnTo>
              <a:lnTo>
                <a:pt x="633677" y="47053"/>
              </a:lnTo>
              <a:lnTo>
                <a:pt x="699067" y="47241"/>
              </a:lnTo>
              <a:lnTo>
                <a:pt x="767715" y="47307"/>
              </a:lnTo>
              <a:lnTo>
                <a:pt x="803302" y="47310"/>
              </a:lnTo>
              <a:lnTo>
                <a:pt x="839753" y="47288"/>
              </a:lnTo>
              <a:lnTo>
                <a:pt x="914264" y="47204"/>
              </a:lnTo>
              <a:lnTo>
                <a:pt x="990183" y="47085"/>
              </a:lnTo>
              <a:lnTo>
                <a:pt x="1028855" y="47013"/>
              </a:lnTo>
              <a:lnTo>
                <a:pt x="1068086" y="46941"/>
              </a:lnTo>
              <a:lnTo>
                <a:pt x="1107966" y="46868"/>
              </a:lnTo>
              <a:lnTo>
                <a:pt x="1148436" y="46792"/>
              </a:lnTo>
              <a:lnTo>
                <a:pt x="1189338" y="46715"/>
              </a:lnTo>
              <a:lnTo>
                <a:pt x="1230513" y="46642"/>
              </a:lnTo>
              <a:lnTo>
                <a:pt x="1271904" y="46571"/>
              </a:lnTo>
              <a:lnTo>
                <a:pt x="1313600" y="46503"/>
              </a:lnTo>
              <a:lnTo>
                <a:pt x="1355663" y="46437"/>
              </a:lnTo>
              <a:lnTo>
                <a:pt x="1398153" y="46376"/>
              </a:lnTo>
              <a:lnTo>
                <a:pt x="1441032" y="46319"/>
              </a:lnTo>
              <a:lnTo>
                <a:pt x="1484286" y="46266"/>
              </a:lnTo>
              <a:lnTo>
                <a:pt x="1528013" y="46217"/>
              </a:lnTo>
              <a:lnTo>
                <a:pt x="1572316" y="46172"/>
              </a:lnTo>
              <a:lnTo>
                <a:pt x="1617067" y="46131"/>
              </a:lnTo>
              <a:lnTo>
                <a:pt x="1662264" y="46094"/>
              </a:lnTo>
              <a:lnTo>
                <a:pt x="1708193" y="46062"/>
              </a:lnTo>
              <a:lnTo>
                <a:pt x="1755138" y="46032"/>
              </a:lnTo>
              <a:lnTo>
                <a:pt x="1803256" y="46007"/>
              </a:lnTo>
              <a:lnTo>
                <a:pt x="1852368" y="45986"/>
              </a:lnTo>
              <a:lnTo>
                <a:pt x="1902255" y="45967"/>
              </a:lnTo>
              <a:lnTo>
                <a:pt x="1952701" y="45951"/>
              </a:lnTo>
              <a:lnTo>
                <a:pt x="2004127" y="45937"/>
              </a:lnTo>
              <a:lnTo>
                <a:pt x="2056490" y="45926"/>
              </a:lnTo>
              <a:lnTo>
                <a:pt x="2108871" y="45918"/>
              </a:lnTo>
              <a:lnTo>
                <a:pt x="2160351" y="45911"/>
              </a:lnTo>
              <a:lnTo>
                <a:pt x="2210787" y="45905"/>
              </a:lnTo>
              <a:lnTo>
                <a:pt x="2260635" y="45902"/>
              </a:lnTo>
              <a:lnTo>
                <a:pt x="2309876" y="45900"/>
              </a:lnTo>
              <a:lnTo>
                <a:pt x="2358490" y="45898"/>
              </a:lnTo>
              <a:lnTo>
                <a:pt x="2406593" y="45898"/>
              </a:lnTo>
              <a:lnTo>
                <a:pt x="2454154" y="45899"/>
              </a:lnTo>
              <a:lnTo>
                <a:pt x="2500939" y="45900"/>
              </a:lnTo>
              <a:lnTo>
                <a:pt x="2546714" y="45902"/>
              </a:lnTo>
              <a:lnTo>
                <a:pt x="2591530" y="45874"/>
              </a:lnTo>
              <a:lnTo>
                <a:pt x="2635474" y="45826"/>
              </a:lnTo>
              <a:lnTo>
                <a:pt x="2678365" y="45819"/>
              </a:lnTo>
              <a:lnTo>
                <a:pt x="2720023" y="45914"/>
              </a:lnTo>
              <a:lnTo>
                <a:pt x="2760419" y="46079"/>
              </a:lnTo>
              <a:lnTo>
                <a:pt x="2799642" y="46298"/>
              </a:lnTo>
              <a:lnTo>
                <a:pt x="2874564" y="47222"/>
              </a:lnTo>
              <a:lnTo>
                <a:pt x="2944667" y="49149"/>
              </a:lnTo>
              <a:lnTo>
                <a:pt x="3010305" y="51549"/>
              </a:lnTo>
              <a:lnTo>
                <a:pt x="3071593" y="54082"/>
              </a:lnTo>
              <a:lnTo>
                <a:pt x="3100740" y="55391"/>
              </a:lnTo>
              <a:lnTo>
                <a:pt x="3129128" y="56650"/>
              </a:lnTo>
              <a:lnTo>
                <a:pt x="3156812" y="57863"/>
              </a:lnTo>
              <a:lnTo>
                <a:pt x="3183693" y="59055"/>
              </a:lnTo>
              <a:lnTo>
                <a:pt x="3209722" y="60199"/>
              </a:lnTo>
              <a:lnTo>
                <a:pt x="3259027" y="62268"/>
              </a:lnTo>
              <a:lnTo>
                <a:pt x="3304725" y="64070"/>
              </a:lnTo>
              <a:lnTo>
                <a:pt x="3347359" y="65586"/>
              </a:lnTo>
              <a:lnTo>
                <a:pt x="3386929" y="66814"/>
              </a:lnTo>
              <a:lnTo>
                <a:pt x="3441501" y="68189"/>
              </a:lnTo>
              <a:lnTo>
                <a:pt x="3489836" y="69076"/>
              </a:lnTo>
              <a:lnTo>
                <a:pt x="3531475" y="69570"/>
              </a:lnTo>
              <a:lnTo>
                <a:pt x="3576778" y="69816"/>
              </a:lnTo>
              <a:lnTo>
                <a:pt x="3586118" y="69829"/>
              </a:lnTo>
              <a:lnTo>
                <a:pt x="3594644" y="69820"/>
              </a:lnTo>
              <a:lnTo>
                <a:pt x="3602501" y="69799"/>
              </a:lnTo>
              <a:lnTo>
                <a:pt x="3609834" y="69771"/>
              </a:lnTo>
              <a:lnTo>
                <a:pt x="3619328" y="69733"/>
              </a:lnTo>
              <a:lnTo>
                <a:pt x="3626779" y="69656"/>
              </a:lnTo>
              <a:lnTo>
                <a:pt x="3633739" y="69588"/>
              </a:lnTo>
              <a:lnTo>
                <a:pt x="3640700" y="69521"/>
              </a:lnTo>
              <a:lnTo>
                <a:pt x="3646007" y="69438"/>
              </a:lnTo>
              <a:lnTo>
                <a:pt x="3651599" y="69367"/>
              </a:lnTo>
              <a:lnTo>
                <a:pt x="3657191" y="69297"/>
              </a:lnTo>
              <a:lnTo>
                <a:pt x="3661820" y="69225"/>
              </a:lnTo>
              <a:lnTo>
                <a:pt x="3667289" y="69165"/>
              </a:lnTo>
              <a:lnTo>
                <a:pt x="3707123" y="68897"/>
              </a:lnTo>
              <a:lnTo>
                <a:pt x="3714248" y="68846"/>
              </a:lnTo>
              <a:lnTo>
                <a:pt x="3721950" y="68778"/>
              </a:lnTo>
              <a:lnTo>
                <a:pt x="3730242" y="68752"/>
              </a:lnTo>
              <a:lnTo>
                <a:pt x="3739137" y="68830"/>
              </a:lnTo>
              <a:lnTo>
                <a:pt x="3748582" y="69042"/>
              </a:lnTo>
              <a:lnTo>
                <a:pt x="3758588" y="69350"/>
              </a:lnTo>
              <a:lnTo>
                <a:pt x="3769267" y="69714"/>
              </a:lnTo>
              <a:lnTo>
                <a:pt x="3780734" y="70092"/>
              </a:lnTo>
              <a:lnTo>
                <a:pt x="3793116" y="70490"/>
              </a:lnTo>
              <a:lnTo>
                <a:pt x="3806320" y="70924"/>
              </a:lnTo>
              <a:lnTo>
                <a:pt x="3820126" y="71370"/>
              </a:lnTo>
              <a:lnTo>
                <a:pt x="3864046" y="72651"/>
              </a:lnTo>
              <a:lnTo>
                <a:pt x="3911042" y="73814"/>
              </a:lnTo>
              <a:lnTo>
                <a:pt x="3959637" y="74783"/>
              </a:lnTo>
              <a:lnTo>
                <a:pt x="4007094" y="75530"/>
              </a:lnTo>
              <a:lnTo>
                <a:pt x="4053769" y="76071"/>
              </a:lnTo>
              <a:lnTo>
                <a:pt x="4100695" y="76434"/>
              </a:lnTo>
              <a:lnTo>
                <a:pt x="4148859" y="76649"/>
              </a:lnTo>
              <a:lnTo>
                <a:pt x="4198107" y="76756"/>
              </a:lnTo>
              <a:lnTo>
                <a:pt x="4247604" y="76790"/>
              </a:lnTo>
              <a:lnTo>
                <a:pt x="4264070" y="76788"/>
              </a:lnTo>
              <a:lnTo>
                <a:pt x="4312536" y="76762"/>
              </a:lnTo>
              <a:lnTo>
                <a:pt x="4359671" y="76713"/>
              </a:lnTo>
              <a:lnTo>
                <a:pt x="4390309" y="76675"/>
              </a:lnTo>
              <a:lnTo>
                <a:pt x="4405013" y="76657"/>
              </a:lnTo>
              <a:lnTo>
                <a:pt x="4446723" y="76602"/>
              </a:lnTo>
              <a:lnTo>
                <a:pt x="4492797" y="76539"/>
              </a:lnTo>
              <a:lnTo>
                <a:pt x="4502496" y="76526"/>
              </a:lnTo>
              <a:lnTo>
                <a:pt x="4511447" y="76514"/>
              </a:lnTo>
              <a:lnTo>
                <a:pt x="4519662" y="76503"/>
              </a:lnTo>
              <a:lnTo>
                <a:pt x="4527165" y="76493"/>
              </a:lnTo>
              <a:lnTo>
                <a:pt x="4533976" y="76484"/>
              </a:lnTo>
              <a:lnTo>
                <a:pt x="4542606" y="76472"/>
              </a:lnTo>
              <a:lnTo>
                <a:pt x="4550895" y="76462"/>
              </a:lnTo>
              <a:lnTo>
                <a:pt x="4554279" y="76457"/>
              </a:lnTo>
            </a:path>
          </a:pathLst>
        </a:custGeom>
        <a:ln w="152400">
          <a:solidFill>
            <a:srgbClr val="FFEF66"/>
          </a:solidFill>
        </a:ln>
      </xdr:spPr>
    </xdr:sp>
    <xdr:clientData/>
  </xdr:oneCellAnchor>
  <xdr:oneCellAnchor>
    <xdr:from>
      <xdr:col>3</xdr:col>
      <xdr:colOff>258025</xdr:colOff>
      <xdr:row>304</xdr:row>
      <xdr:rowOff>82588</xdr:rowOff>
    </xdr:from>
    <xdr:ext cx="737870" cy="102235"/>
    <xdr:sp macro="" textlink="">
      <xdr:nvSpPr>
        <xdr:cNvPr id="21" name="Shape 21"/>
        <xdr:cNvSpPr/>
      </xdr:nvSpPr>
      <xdr:spPr>
        <a:xfrm>
          <a:off x="0" y="0"/>
          <a:ext cx="737870" cy="102235"/>
        </a:xfrm>
        <a:custGeom>
          <a:avLst/>
          <a:gdLst/>
          <a:ahLst/>
          <a:cxnLst/>
          <a:rect l="0" t="0" r="0" b="0"/>
          <a:pathLst>
            <a:path w="737870" h="102235">
              <a:moveTo>
                <a:pt x="737260" y="0"/>
              </a:moveTo>
              <a:lnTo>
                <a:pt x="0" y="0"/>
              </a:lnTo>
              <a:lnTo>
                <a:pt x="0" y="101650"/>
              </a:lnTo>
              <a:lnTo>
                <a:pt x="737260" y="101650"/>
              </a:lnTo>
              <a:lnTo>
                <a:pt x="737260" y="0"/>
              </a:lnTo>
              <a:close/>
            </a:path>
          </a:pathLst>
        </a:custGeom>
        <a:solidFill>
          <a:srgbClr val="FDF9D7">
            <a:alpha val="50000"/>
          </a:srgbClr>
        </a:solidFill>
      </xdr:spPr>
    </xdr:sp>
    <xdr:clientData/>
  </xdr:oneCellAnchor>
  <xdr:oneCellAnchor>
    <xdr:from>
      <xdr:col>2</xdr:col>
      <xdr:colOff>64897</xdr:colOff>
      <xdr:row>304</xdr:row>
      <xdr:rowOff>235062</xdr:rowOff>
    </xdr:from>
    <xdr:ext cx="2225040" cy="89535"/>
    <xdr:sp macro="" textlink="">
      <xdr:nvSpPr>
        <xdr:cNvPr id="22" name="Shape 22"/>
        <xdr:cNvSpPr/>
      </xdr:nvSpPr>
      <xdr:spPr>
        <a:xfrm>
          <a:off x="0" y="0"/>
          <a:ext cx="2225040" cy="89535"/>
        </a:xfrm>
        <a:custGeom>
          <a:avLst/>
          <a:gdLst/>
          <a:ahLst/>
          <a:cxnLst/>
          <a:rect l="0" t="0" r="0" b="0"/>
          <a:pathLst>
            <a:path w="2225040" h="89535">
              <a:moveTo>
                <a:pt x="2224481" y="0"/>
              </a:moveTo>
              <a:lnTo>
                <a:pt x="0" y="0"/>
              </a:lnTo>
              <a:lnTo>
                <a:pt x="0" y="88941"/>
              </a:lnTo>
              <a:lnTo>
                <a:pt x="2224481" y="88941"/>
              </a:lnTo>
              <a:lnTo>
                <a:pt x="2224481" y="0"/>
              </a:lnTo>
              <a:close/>
            </a:path>
          </a:pathLst>
        </a:custGeom>
        <a:solidFill>
          <a:srgbClr val="FDF9D7">
            <a:alpha val="50000"/>
          </a:srgbClr>
        </a:solidFill>
      </xdr:spPr>
    </xdr:sp>
    <xdr:clientData/>
  </xdr:oneCellAnchor>
  <xdr:oneCellAnchor>
    <xdr:from>
      <xdr:col>1</xdr:col>
      <xdr:colOff>77036</xdr:colOff>
      <xdr:row>304</xdr:row>
      <xdr:rowOff>82588</xdr:rowOff>
    </xdr:from>
    <xdr:ext cx="2428240" cy="102235"/>
    <xdr:sp macro="" textlink="">
      <xdr:nvSpPr>
        <xdr:cNvPr id="23" name="Shape 23"/>
        <xdr:cNvSpPr/>
      </xdr:nvSpPr>
      <xdr:spPr>
        <a:xfrm>
          <a:off x="0" y="0"/>
          <a:ext cx="2428240" cy="102235"/>
        </a:xfrm>
        <a:custGeom>
          <a:avLst/>
          <a:gdLst/>
          <a:ahLst/>
          <a:cxnLst/>
          <a:rect l="0" t="0" r="0" b="0"/>
          <a:pathLst>
            <a:path w="2428240" h="102235">
              <a:moveTo>
                <a:pt x="2427860" y="0"/>
              </a:moveTo>
              <a:lnTo>
                <a:pt x="0" y="0"/>
              </a:lnTo>
              <a:lnTo>
                <a:pt x="0" y="101650"/>
              </a:lnTo>
              <a:lnTo>
                <a:pt x="2427860" y="101650"/>
              </a:lnTo>
              <a:lnTo>
                <a:pt x="2427860" y="0"/>
              </a:lnTo>
              <a:close/>
            </a:path>
          </a:pathLst>
        </a:custGeom>
        <a:solidFill>
          <a:srgbClr val="FDF9D7">
            <a:alpha val="50000"/>
          </a:srgbClr>
        </a:solidFill>
      </xdr:spPr>
    </xdr:sp>
    <xdr:clientData/>
  </xdr:oneCellAnchor>
  <xdr:oneCellAnchor>
    <xdr:from>
      <xdr:col>3</xdr:col>
      <xdr:colOff>258025</xdr:colOff>
      <xdr:row>351</xdr:row>
      <xdr:rowOff>83770</xdr:rowOff>
    </xdr:from>
    <xdr:ext cx="737870" cy="102235"/>
    <xdr:sp macro="" textlink="">
      <xdr:nvSpPr>
        <xdr:cNvPr id="24" name="Shape 24"/>
        <xdr:cNvSpPr/>
      </xdr:nvSpPr>
      <xdr:spPr>
        <a:xfrm>
          <a:off x="0" y="0"/>
          <a:ext cx="737870" cy="102235"/>
        </a:xfrm>
        <a:custGeom>
          <a:avLst/>
          <a:gdLst/>
          <a:ahLst/>
          <a:cxnLst/>
          <a:rect l="0" t="0" r="0" b="0"/>
          <a:pathLst>
            <a:path w="737870" h="102235">
              <a:moveTo>
                <a:pt x="737260" y="0"/>
              </a:moveTo>
              <a:lnTo>
                <a:pt x="0" y="0"/>
              </a:lnTo>
              <a:lnTo>
                <a:pt x="0" y="101638"/>
              </a:lnTo>
              <a:lnTo>
                <a:pt x="737260" y="101638"/>
              </a:lnTo>
              <a:lnTo>
                <a:pt x="737260" y="0"/>
              </a:lnTo>
              <a:close/>
            </a:path>
          </a:pathLst>
        </a:custGeom>
        <a:solidFill>
          <a:srgbClr val="FDF9D7">
            <a:alpha val="50000"/>
          </a:srgbClr>
        </a:solidFill>
      </xdr:spPr>
    </xdr:sp>
    <xdr:clientData/>
  </xdr:oneCellAnchor>
  <xdr:oneCellAnchor>
    <xdr:from>
      <xdr:col>2</xdr:col>
      <xdr:colOff>64897</xdr:colOff>
      <xdr:row>351</xdr:row>
      <xdr:rowOff>236232</xdr:rowOff>
    </xdr:from>
    <xdr:ext cx="2225040" cy="89535"/>
    <xdr:sp macro="" textlink="">
      <xdr:nvSpPr>
        <xdr:cNvPr id="25" name="Shape 25"/>
        <xdr:cNvSpPr/>
      </xdr:nvSpPr>
      <xdr:spPr>
        <a:xfrm>
          <a:off x="0" y="0"/>
          <a:ext cx="2225040" cy="89535"/>
        </a:xfrm>
        <a:custGeom>
          <a:avLst/>
          <a:gdLst/>
          <a:ahLst/>
          <a:cxnLst/>
          <a:rect l="0" t="0" r="0" b="0"/>
          <a:pathLst>
            <a:path w="2225040" h="89535">
              <a:moveTo>
                <a:pt x="2224481" y="0"/>
              </a:moveTo>
              <a:lnTo>
                <a:pt x="0" y="0"/>
              </a:lnTo>
              <a:lnTo>
                <a:pt x="0" y="88950"/>
              </a:lnTo>
              <a:lnTo>
                <a:pt x="2224481" y="88950"/>
              </a:lnTo>
              <a:lnTo>
                <a:pt x="2224481" y="0"/>
              </a:lnTo>
              <a:close/>
            </a:path>
          </a:pathLst>
        </a:custGeom>
        <a:solidFill>
          <a:srgbClr val="FDF9D7">
            <a:alpha val="50000"/>
          </a:srgbClr>
        </a:solidFill>
      </xdr:spPr>
    </xdr:sp>
    <xdr:clientData/>
  </xdr:oneCellAnchor>
  <xdr:oneCellAnchor>
    <xdr:from>
      <xdr:col>1</xdr:col>
      <xdr:colOff>77036</xdr:colOff>
      <xdr:row>351</xdr:row>
      <xdr:rowOff>83770</xdr:rowOff>
    </xdr:from>
    <xdr:ext cx="2428240" cy="102235"/>
    <xdr:sp macro="" textlink="">
      <xdr:nvSpPr>
        <xdr:cNvPr id="26" name="Shape 26"/>
        <xdr:cNvSpPr/>
      </xdr:nvSpPr>
      <xdr:spPr>
        <a:xfrm>
          <a:off x="0" y="0"/>
          <a:ext cx="2428240" cy="102235"/>
        </a:xfrm>
        <a:custGeom>
          <a:avLst/>
          <a:gdLst/>
          <a:ahLst/>
          <a:cxnLst/>
          <a:rect l="0" t="0" r="0" b="0"/>
          <a:pathLst>
            <a:path w="2428240" h="102235">
              <a:moveTo>
                <a:pt x="2427860" y="0"/>
              </a:moveTo>
              <a:lnTo>
                <a:pt x="0" y="0"/>
              </a:lnTo>
              <a:lnTo>
                <a:pt x="0" y="101638"/>
              </a:lnTo>
              <a:lnTo>
                <a:pt x="2427860" y="101638"/>
              </a:lnTo>
              <a:lnTo>
                <a:pt x="2427860" y="0"/>
              </a:lnTo>
              <a:close/>
            </a:path>
          </a:pathLst>
        </a:custGeom>
        <a:solidFill>
          <a:srgbClr val="FDF9D7">
            <a:alpha val="50000"/>
          </a:srgbClr>
        </a:solidFill>
      </xdr:spPr>
    </xdr:sp>
    <xdr:clientData/>
  </xdr:oneCellAnchor>
  <xdr:oneCellAnchor>
    <xdr:from>
      <xdr:col>4</xdr:col>
      <xdr:colOff>411441</xdr:colOff>
      <xdr:row>404</xdr:row>
      <xdr:rowOff>85366</xdr:rowOff>
    </xdr:from>
    <xdr:ext cx="584835" cy="102235"/>
    <xdr:sp macro="" textlink="">
      <xdr:nvSpPr>
        <xdr:cNvPr id="27" name="Shape 27"/>
        <xdr:cNvSpPr/>
      </xdr:nvSpPr>
      <xdr:spPr>
        <a:xfrm>
          <a:off x="0" y="0"/>
          <a:ext cx="584835" cy="102235"/>
        </a:xfrm>
        <a:custGeom>
          <a:avLst/>
          <a:gdLst/>
          <a:ahLst/>
          <a:cxnLst/>
          <a:rect l="0" t="0" r="0" b="0"/>
          <a:pathLst>
            <a:path w="584835" h="102235">
              <a:moveTo>
                <a:pt x="584720" y="0"/>
              </a:moveTo>
              <a:lnTo>
                <a:pt x="0" y="0"/>
              </a:lnTo>
              <a:lnTo>
                <a:pt x="0" y="101650"/>
              </a:lnTo>
              <a:lnTo>
                <a:pt x="584720" y="101650"/>
              </a:lnTo>
              <a:lnTo>
                <a:pt x="584720" y="0"/>
              </a:lnTo>
              <a:close/>
            </a:path>
          </a:pathLst>
        </a:custGeom>
        <a:solidFill>
          <a:srgbClr val="FDF9D7">
            <a:alpha val="50000"/>
          </a:srgbClr>
        </a:solidFill>
      </xdr:spPr>
    </xdr:sp>
    <xdr:clientData/>
  </xdr:oneCellAnchor>
  <xdr:oneCellAnchor>
    <xdr:from>
      <xdr:col>2</xdr:col>
      <xdr:colOff>64897</xdr:colOff>
      <xdr:row>404</xdr:row>
      <xdr:rowOff>237841</xdr:rowOff>
    </xdr:from>
    <xdr:ext cx="2084705" cy="89535"/>
    <xdr:sp macro="" textlink="">
      <xdr:nvSpPr>
        <xdr:cNvPr id="28" name="Shape 28"/>
        <xdr:cNvSpPr/>
      </xdr:nvSpPr>
      <xdr:spPr>
        <a:xfrm>
          <a:off x="0" y="0"/>
          <a:ext cx="2084705" cy="89535"/>
        </a:xfrm>
        <a:custGeom>
          <a:avLst/>
          <a:gdLst/>
          <a:ahLst/>
          <a:cxnLst/>
          <a:rect l="0" t="0" r="0" b="0"/>
          <a:pathLst>
            <a:path w="2084705" h="89535">
              <a:moveTo>
                <a:pt x="2084666" y="0"/>
              </a:moveTo>
              <a:lnTo>
                <a:pt x="0" y="0"/>
              </a:lnTo>
              <a:lnTo>
                <a:pt x="0" y="88938"/>
              </a:lnTo>
              <a:lnTo>
                <a:pt x="2084666" y="88938"/>
              </a:lnTo>
              <a:lnTo>
                <a:pt x="2084666" y="0"/>
              </a:lnTo>
              <a:close/>
            </a:path>
          </a:pathLst>
        </a:custGeom>
        <a:solidFill>
          <a:srgbClr val="FDF9D7">
            <a:alpha val="50000"/>
          </a:srgbClr>
        </a:solidFill>
      </xdr:spPr>
    </xdr:sp>
    <xdr:clientData/>
  </xdr:oneCellAnchor>
  <xdr:oneCellAnchor>
    <xdr:from>
      <xdr:col>1</xdr:col>
      <xdr:colOff>77036</xdr:colOff>
      <xdr:row>404</xdr:row>
      <xdr:rowOff>85366</xdr:rowOff>
    </xdr:from>
    <xdr:ext cx="2390140" cy="102235"/>
    <xdr:sp macro="" textlink="">
      <xdr:nvSpPr>
        <xdr:cNvPr id="29" name="Shape 29"/>
        <xdr:cNvSpPr/>
      </xdr:nvSpPr>
      <xdr:spPr>
        <a:xfrm>
          <a:off x="0" y="0"/>
          <a:ext cx="2390140" cy="102235"/>
        </a:xfrm>
        <a:custGeom>
          <a:avLst/>
          <a:gdLst/>
          <a:ahLst/>
          <a:cxnLst/>
          <a:rect l="0" t="0" r="0" b="0"/>
          <a:pathLst>
            <a:path w="2390140" h="102235">
              <a:moveTo>
                <a:pt x="2389722" y="0"/>
              </a:moveTo>
              <a:lnTo>
                <a:pt x="0" y="0"/>
              </a:lnTo>
              <a:lnTo>
                <a:pt x="0" y="101650"/>
              </a:lnTo>
              <a:lnTo>
                <a:pt x="2389722" y="101650"/>
              </a:lnTo>
              <a:lnTo>
                <a:pt x="2389722" y="0"/>
              </a:lnTo>
              <a:close/>
            </a:path>
          </a:pathLst>
        </a:custGeom>
        <a:solidFill>
          <a:srgbClr val="FDF9D7">
            <a:alpha val="50000"/>
          </a:srgbClr>
        </a:solidFill>
      </xdr:spPr>
    </xdr:sp>
    <xdr:clientData/>
  </xdr:oneCellAnchor>
  <xdr:oneCellAnchor>
    <xdr:from>
      <xdr:col>4</xdr:col>
      <xdr:colOff>258902</xdr:colOff>
      <xdr:row>401</xdr:row>
      <xdr:rowOff>79736</xdr:rowOff>
    </xdr:from>
    <xdr:ext cx="737870" cy="114935"/>
    <xdr:sp macro="" textlink="">
      <xdr:nvSpPr>
        <xdr:cNvPr id="30" name="Shape 30"/>
        <xdr:cNvSpPr/>
      </xdr:nvSpPr>
      <xdr:spPr>
        <a:xfrm>
          <a:off x="0" y="0"/>
          <a:ext cx="737870" cy="114935"/>
        </a:xfrm>
        <a:custGeom>
          <a:avLst/>
          <a:gdLst/>
          <a:ahLst/>
          <a:cxnLst/>
          <a:rect l="0" t="0" r="0" b="0"/>
          <a:pathLst>
            <a:path w="737870" h="114935">
              <a:moveTo>
                <a:pt x="737260" y="0"/>
              </a:moveTo>
              <a:lnTo>
                <a:pt x="0" y="0"/>
              </a:lnTo>
              <a:lnTo>
                <a:pt x="0" y="114350"/>
              </a:lnTo>
              <a:lnTo>
                <a:pt x="737260" y="114350"/>
              </a:lnTo>
              <a:lnTo>
                <a:pt x="737260" y="0"/>
              </a:lnTo>
              <a:close/>
            </a:path>
          </a:pathLst>
        </a:custGeom>
        <a:solidFill>
          <a:srgbClr val="FDF9D7">
            <a:alpha val="50000"/>
          </a:srgbClr>
        </a:solidFill>
      </xdr:spPr>
    </xdr:sp>
    <xdr:clientData/>
  </xdr:oneCellAnchor>
  <xdr:oneCellAnchor>
    <xdr:from>
      <xdr:col>1</xdr:col>
      <xdr:colOff>77025</xdr:colOff>
      <xdr:row>401</xdr:row>
      <xdr:rowOff>79736</xdr:rowOff>
    </xdr:from>
    <xdr:ext cx="2720340" cy="254635"/>
    <xdr:sp macro="" textlink="">
      <xdr:nvSpPr>
        <xdr:cNvPr id="31" name="Shape 31"/>
        <xdr:cNvSpPr/>
      </xdr:nvSpPr>
      <xdr:spPr>
        <a:xfrm>
          <a:off x="0" y="0"/>
          <a:ext cx="2720340" cy="254635"/>
        </a:xfrm>
        <a:custGeom>
          <a:avLst/>
          <a:gdLst/>
          <a:ahLst/>
          <a:cxnLst/>
          <a:rect l="0" t="0" r="0" b="0"/>
          <a:pathLst>
            <a:path w="2720340" h="254635">
              <a:moveTo>
                <a:pt x="2389733" y="0"/>
              </a:moveTo>
              <a:lnTo>
                <a:pt x="0" y="0"/>
              </a:lnTo>
              <a:lnTo>
                <a:pt x="0" y="114350"/>
              </a:lnTo>
              <a:lnTo>
                <a:pt x="2389733" y="114350"/>
              </a:lnTo>
              <a:lnTo>
                <a:pt x="2389733" y="0"/>
              </a:lnTo>
              <a:close/>
            </a:path>
            <a:path w="2720340" h="254635">
              <a:moveTo>
                <a:pt x="2720238" y="152476"/>
              </a:moveTo>
              <a:lnTo>
                <a:pt x="635571" y="152476"/>
              </a:lnTo>
              <a:lnTo>
                <a:pt x="635571" y="254127"/>
              </a:lnTo>
              <a:lnTo>
                <a:pt x="2720238" y="254127"/>
              </a:lnTo>
              <a:lnTo>
                <a:pt x="2720238" y="152476"/>
              </a:lnTo>
              <a:close/>
            </a:path>
          </a:pathLst>
        </a:custGeom>
        <a:solidFill>
          <a:srgbClr val="FDF9D7">
            <a:alpha val="50000"/>
          </a:srgbClr>
        </a:solidFill>
      </xdr:spPr>
    </xdr:sp>
    <xdr:clientData/>
  </xdr:oneCellAnchor>
  <xdr:oneCellAnchor>
    <xdr:from>
      <xdr:col>4</xdr:col>
      <xdr:colOff>258902</xdr:colOff>
      <xdr:row>399</xdr:row>
      <xdr:rowOff>76908</xdr:rowOff>
    </xdr:from>
    <xdr:ext cx="737870" cy="114935"/>
    <xdr:sp macro="" textlink="">
      <xdr:nvSpPr>
        <xdr:cNvPr id="32" name="Shape 32"/>
        <xdr:cNvSpPr/>
      </xdr:nvSpPr>
      <xdr:spPr>
        <a:xfrm>
          <a:off x="0" y="0"/>
          <a:ext cx="737870" cy="114935"/>
        </a:xfrm>
        <a:custGeom>
          <a:avLst/>
          <a:gdLst/>
          <a:ahLst/>
          <a:cxnLst/>
          <a:rect l="0" t="0" r="0" b="0"/>
          <a:pathLst>
            <a:path w="737870" h="114935">
              <a:moveTo>
                <a:pt x="737260" y="0"/>
              </a:moveTo>
              <a:lnTo>
                <a:pt x="0" y="0"/>
              </a:lnTo>
              <a:lnTo>
                <a:pt x="0" y="114363"/>
              </a:lnTo>
              <a:lnTo>
                <a:pt x="737260" y="114363"/>
              </a:lnTo>
              <a:lnTo>
                <a:pt x="737260" y="0"/>
              </a:lnTo>
              <a:close/>
            </a:path>
          </a:pathLst>
        </a:custGeom>
        <a:solidFill>
          <a:srgbClr val="FDF9D7">
            <a:alpha val="50000"/>
          </a:srgbClr>
        </a:solidFill>
      </xdr:spPr>
    </xdr:sp>
    <xdr:clientData/>
  </xdr:oneCellAnchor>
  <xdr:oneCellAnchor>
    <xdr:from>
      <xdr:col>1</xdr:col>
      <xdr:colOff>77025</xdr:colOff>
      <xdr:row>399</xdr:row>
      <xdr:rowOff>76908</xdr:rowOff>
    </xdr:from>
    <xdr:ext cx="2720340" cy="254635"/>
    <xdr:sp macro="" textlink="">
      <xdr:nvSpPr>
        <xdr:cNvPr id="33" name="Shape 33"/>
        <xdr:cNvSpPr/>
      </xdr:nvSpPr>
      <xdr:spPr>
        <a:xfrm>
          <a:off x="0" y="0"/>
          <a:ext cx="2720340" cy="254635"/>
        </a:xfrm>
        <a:custGeom>
          <a:avLst/>
          <a:gdLst/>
          <a:ahLst/>
          <a:cxnLst/>
          <a:rect l="0" t="0" r="0" b="0"/>
          <a:pathLst>
            <a:path w="2720340" h="254635">
              <a:moveTo>
                <a:pt x="2389733" y="0"/>
              </a:moveTo>
              <a:lnTo>
                <a:pt x="0" y="0"/>
              </a:lnTo>
              <a:lnTo>
                <a:pt x="0" y="114363"/>
              </a:lnTo>
              <a:lnTo>
                <a:pt x="2389733" y="114363"/>
              </a:lnTo>
              <a:lnTo>
                <a:pt x="2389733" y="0"/>
              </a:lnTo>
              <a:close/>
            </a:path>
            <a:path w="2720340" h="254635">
              <a:moveTo>
                <a:pt x="2720238" y="152476"/>
              </a:moveTo>
              <a:lnTo>
                <a:pt x="635571" y="152476"/>
              </a:lnTo>
              <a:lnTo>
                <a:pt x="635571" y="254127"/>
              </a:lnTo>
              <a:lnTo>
                <a:pt x="2720238" y="254127"/>
              </a:lnTo>
              <a:lnTo>
                <a:pt x="2720238" y="152476"/>
              </a:lnTo>
              <a:close/>
            </a:path>
          </a:pathLst>
        </a:custGeom>
        <a:solidFill>
          <a:srgbClr val="FDF9D7">
            <a:alpha val="50000"/>
          </a:srgbClr>
        </a:solidFill>
      </xdr:spPr>
    </xdr:sp>
    <xdr:clientData/>
  </xdr:oneCellAnchor>
  <xdr:oneCellAnchor>
    <xdr:from>
      <xdr:col>4</xdr:col>
      <xdr:colOff>347878</xdr:colOff>
      <xdr:row>457</xdr:row>
      <xdr:rowOff>83901</xdr:rowOff>
    </xdr:from>
    <xdr:ext cx="648335" cy="102235"/>
    <xdr:sp macro="" textlink="">
      <xdr:nvSpPr>
        <xdr:cNvPr id="34" name="Shape 34"/>
        <xdr:cNvSpPr/>
      </xdr:nvSpPr>
      <xdr:spPr>
        <a:xfrm>
          <a:off x="0" y="0"/>
          <a:ext cx="648335" cy="102235"/>
        </a:xfrm>
        <a:custGeom>
          <a:avLst/>
          <a:gdLst/>
          <a:ahLst/>
          <a:cxnLst/>
          <a:rect l="0" t="0" r="0" b="0"/>
          <a:pathLst>
            <a:path w="648335" h="102235">
              <a:moveTo>
                <a:pt x="648284" y="0"/>
              </a:moveTo>
              <a:lnTo>
                <a:pt x="0" y="0"/>
              </a:lnTo>
              <a:lnTo>
                <a:pt x="0" y="101650"/>
              </a:lnTo>
              <a:lnTo>
                <a:pt x="648284" y="101650"/>
              </a:lnTo>
              <a:lnTo>
                <a:pt x="648284" y="0"/>
              </a:lnTo>
              <a:close/>
            </a:path>
          </a:pathLst>
        </a:custGeom>
        <a:solidFill>
          <a:srgbClr val="FDF9D7">
            <a:alpha val="50000"/>
          </a:srgbClr>
        </a:solidFill>
      </xdr:spPr>
    </xdr:sp>
    <xdr:clientData/>
  </xdr:oneCellAnchor>
  <xdr:oneCellAnchor>
    <xdr:from>
      <xdr:col>2</xdr:col>
      <xdr:colOff>64897</xdr:colOff>
      <xdr:row>457</xdr:row>
      <xdr:rowOff>236363</xdr:rowOff>
    </xdr:from>
    <xdr:ext cx="2084705" cy="89535"/>
    <xdr:sp macro="" textlink="">
      <xdr:nvSpPr>
        <xdr:cNvPr id="35" name="Shape 35"/>
        <xdr:cNvSpPr/>
      </xdr:nvSpPr>
      <xdr:spPr>
        <a:xfrm>
          <a:off x="0" y="0"/>
          <a:ext cx="2084705" cy="89535"/>
        </a:xfrm>
        <a:custGeom>
          <a:avLst/>
          <a:gdLst/>
          <a:ahLst/>
          <a:cxnLst/>
          <a:rect l="0" t="0" r="0" b="0"/>
          <a:pathLst>
            <a:path w="2084705" h="89535">
              <a:moveTo>
                <a:pt x="2084666" y="0"/>
              </a:moveTo>
              <a:lnTo>
                <a:pt x="0" y="0"/>
              </a:lnTo>
              <a:lnTo>
                <a:pt x="0" y="88950"/>
              </a:lnTo>
              <a:lnTo>
                <a:pt x="2084666" y="88950"/>
              </a:lnTo>
              <a:lnTo>
                <a:pt x="2084666" y="0"/>
              </a:lnTo>
              <a:close/>
            </a:path>
          </a:pathLst>
        </a:custGeom>
        <a:solidFill>
          <a:srgbClr val="FDF9D7">
            <a:alpha val="50000"/>
          </a:srgbClr>
        </a:solidFill>
      </xdr:spPr>
    </xdr:sp>
    <xdr:clientData/>
  </xdr:oneCellAnchor>
  <xdr:oneCellAnchor>
    <xdr:from>
      <xdr:col>1</xdr:col>
      <xdr:colOff>77036</xdr:colOff>
      <xdr:row>457</xdr:row>
      <xdr:rowOff>83901</xdr:rowOff>
    </xdr:from>
    <xdr:ext cx="2390140" cy="102235"/>
    <xdr:sp macro="" textlink="">
      <xdr:nvSpPr>
        <xdr:cNvPr id="36" name="Shape 36"/>
        <xdr:cNvSpPr/>
      </xdr:nvSpPr>
      <xdr:spPr>
        <a:xfrm>
          <a:off x="0" y="0"/>
          <a:ext cx="2390140" cy="102235"/>
        </a:xfrm>
        <a:custGeom>
          <a:avLst/>
          <a:gdLst/>
          <a:ahLst/>
          <a:cxnLst/>
          <a:rect l="0" t="0" r="0" b="0"/>
          <a:pathLst>
            <a:path w="2390140" h="102235">
              <a:moveTo>
                <a:pt x="2389722" y="0"/>
              </a:moveTo>
              <a:lnTo>
                <a:pt x="0" y="0"/>
              </a:lnTo>
              <a:lnTo>
                <a:pt x="0" y="101650"/>
              </a:lnTo>
              <a:lnTo>
                <a:pt x="2389722" y="101650"/>
              </a:lnTo>
              <a:lnTo>
                <a:pt x="2389722" y="0"/>
              </a:lnTo>
              <a:close/>
            </a:path>
          </a:pathLst>
        </a:custGeom>
        <a:solidFill>
          <a:srgbClr val="FDF9D7">
            <a:alpha val="50000"/>
          </a:srgbClr>
        </a:solidFill>
      </xdr:spPr>
    </xdr:sp>
    <xdr:clientData/>
  </xdr:oneCellAnchor>
  <xdr:oneCellAnchor>
    <xdr:from>
      <xdr:col>4</xdr:col>
      <xdr:colOff>258902</xdr:colOff>
      <xdr:row>455</xdr:row>
      <xdr:rowOff>81074</xdr:rowOff>
    </xdr:from>
    <xdr:ext cx="737870" cy="114935"/>
    <xdr:sp macro="" textlink="">
      <xdr:nvSpPr>
        <xdr:cNvPr id="37" name="Shape 37"/>
        <xdr:cNvSpPr/>
      </xdr:nvSpPr>
      <xdr:spPr>
        <a:xfrm>
          <a:off x="0" y="0"/>
          <a:ext cx="737870" cy="114935"/>
        </a:xfrm>
        <a:custGeom>
          <a:avLst/>
          <a:gdLst/>
          <a:ahLst/>
          <a:cxnLst/>
          <a:rect l="0" t="0" r="0" b="0"/>
          <a:pathLst>
            <a:path w="737870" h="114935">
              <a:moveTo>
                <a:pt x="737260" y="0"/>
              </a:moveTo>
              <a:lnTo>
                <a:pt x="0" y="0"/>
              </a:lnTo>
              <a:lnTo>
                <a:pt x="0" y="114350"/>
              </a:lnTo>
              <a:lnTo>
                <a:pt x="737260" y="114350"/>
              </a:lnTo>
              <a:lnTo>
                <a:pt x="737260" y="0"/>
              </a:lnTo>
              <a:close/>
            </a:path>
          </a:pathLst>
        </a:custGeom>
        <a:solidFill>
          <a:srgbClr val="FDF9D7">
            <a:alpha val="50000"/>
          </a:srgbClr>
        </a:solidFill>
      </xdr:spPr>
    </xdr:sp>
    <xdr:clientData/>
  </xdr:oneCellAnchor>
  <xdr:oneCellAnchor>
    <xdr:from>
      <xdr:col>1</xdr:col>
      <xdr:colOff>77025</xdr:colOff>
      <xdr:row>455</xdr:row>
      <xdr:rowOff>81074</xdr:rowOff>
    </xdr:from>
    <xdr:ext cx="2720340" cy="254635"/>
    <xdr:sp macro="" textlink="">
      <xdr:nvSpPr>
        <xdr:cNvPr id="38" name="Shape 38"/>
        <xdr:cNvSpPr/>
      </xdr:nvSpPr>
      <xdr:spPr>
        <a:xfrm>
          <a:off x="0" y="0"/>
          <a:ext cx="2720340" cy="254635"/>
        </a:xfrm>
        <a:custGeom>
          <a:avLst/>
          <a:gdLst/>
          <a:ahLst/>
          <a:cxnLst/>
          <a:rect l="0" t="0" r="0" b="0"/>
          <a:pathLst>
            <a:path w="2720340" h="254635">
              <a:moveTo>
                <a:pt x="2389733" y="0"/>
              </a:moveTo>
              <a:lnTo>
                <a:pt x="0" y="0"/>
              </a:lnTo>
              <a:lnTo>
                <a:pt x="0" y="114350"/>
              </a:lnTo>
              <a:lnTo>
                <a:pt x="2389733" y="114350"/>
              </a:lnTo>
              <a:lnTo>
                <a:pt x="2389733" y="0"/>
              </a:lnTo>
              <a:close/>
            </a:path>
            <a:path w="2720340" h="254635">
              <a:moveTo>
                <a:pt x="2720238" y="152476"/>
              </a:moveTo>
              <a:lnTo>
                <a:pt x="635571" y="152476"/>
              </a:lnTo>
              <a:lnTo>
                <a:pt x="635571" y="254127"/>
              </a:lnTo>
              <a:lnTo>
                <a:pt x="2720238" y="254127"/>
              </a:lnTo>
              <a:lnTo>
                <a:pt x="2720238" y="152476"/>
              </a:lnTo>
              <a:close/>
            </a:path>
          </a:pathLst>
        </a:custGeom>
        <a:solidFill>
          <a:srgbClr val="FDF9D7">
            <a:alpha val="50000"/>
          </a:srgbClr>
        </a:solidFill>
      </xdr:spPr>
    </xdr:sp>
    <xdr:clientData/>
  </xdr:oneCellAnchor>
  <xdr:oneCellAnchor>
    <xdr:from>
      <xdr:col>3</xdr:col>
      <xdr:colOff>347002</xdr:colOff>
      <xdr:row>468</xdr:row>
      <xdr:rowOff>81829</xdr:rowOff>
    </xdr:from>
    <xdr:ext cx="648335" cy="114935"/>
    <xdr:sp macro="" textlink="">
      <xdr:nvSpPr>
        <xdr:cNvPr id="39" name="Shape 39"/>
        <xdr:cNvSpPr/>
      </xdr:nvSpPr>
      <xdr:spPr>
        <a:xfrm>
          <a:off x="0" y="0"/>
          <a:ext cx="648335" cy="114935"/>
        </a:xfrm>
        <a:custGeom>
          <a:avLst/>
          <a:gdLst/>
          <a:ahLst/>
          <a:cxnLst/>
          <a:rect l="0" t="0" r="0" b="0"/>
          <a:pathLst>
            <a:path w="648335" h="114935">
              <a:moveTo>
                <a:pt x="648284" y="0"/>
              </a:moveTo>
              <a:lnTo>
                <a:pt x="0" y="0"/>
              </a:lnTo>
              <a:lnTo>
                <a:pt x="0" y="114350"/>
              </a:lnTo>
              <a:lnTo>
                <a:pt x="648284" y="114350"/>
              </a:lnTo>
              <a:lnTo>
                <a:pt x="648284" y="0"/>
              </a:lnTo>
              <a:close/>
            </a:path>
          </a:pathLst>
        </a:custGeom>
        <a:solidFill>
          <a:srgbClr val="FDF9D7">
            <a:alpha val="50000"/>
          </a:srgbClr>
        </a:solidFill>
      </xdr:spPr>
    </xdr:sp>
    <xdr:clientData/>
  </xdr:oneCellAnchor>
  <xdr:oneCellAnchor>
    <xdr:from>
      <xdr:col>1</xdr:col>
      <xdr:colOff>77025</xdr:colOff>
      <xdr:row>468</xdr:row>
      <xdr:rowOff>81829</xdr:rowOff>
    </xdr:from>
    <xdr:ext cx="2860675" cy="254635"/>
    <xdr:sp macro="" textlink="">
      <xdr:nvSpPr>
        <xdr:cNvPr id="40" name="Shape 40"/>
        <xdr:cNvSpPr/>
      </xdr:nvSpPr>
      <xdr:spPr>
        <a:xfrm>
          <a:off x="0" y="0"/>
          <a:ext cx="2860675" cy="254635"/>
        </a:xfrm>
        <a:custGeom>
          <a:avLst/>
          <a:gdLst/>
          <a:ahLst/>
          <a:cxnLst/>
          <a:rect l="0" t="0" r="0" b="0"/>
          <a:pathLst>
            <a:path w="2860675" h="254635">
              <a:moveTo>
                <a:pt x="2427871" y="0"/>
              </a:moveTo>
              <a:lnTo>
                <a:pt x="0" y="0"/>
              </a:lnTo>
              <a:lnTo>
                <a:pt x="0" y="114350"/>
              </a:lnTo>
              <a:lnTo>
                <a:pt x="2427871" y="114350"/>
              </a:lnTo>
              <a:lnTo>
                <a:pt x="2427871" y="0"/>
              </a:lnTo>
              <a:close/>
            </a:path>
            <a:path w="2860675" h="254635">
              <a:moveTo>
                <a:pt x="2860052" y="152463"/>
              </a:moveTo>
              <a:lnTo>
                <a:pt x="635571" y="152463"/>
              </a:lnTo>
              <a:lnTo>
                <a:pt x="635571" y="254114"/>
              </a:lnTo>
              <a:lnTo>
                <a:pt x="2860052" y="254114"/>
              </a:lnTo>
              <a:lnTo>
                <a:pt x="2860052" y="152463"/>
              </a:lnTo>
              <a:close/>
            </a:path>
          </a:pathLst>
        </a:custGeom>
        <a:solidFill>
          <a:srgbClr val="FDF9D7">
            <a:alpha val="50000"/>
          </a:srgbClr>
        </a:solidFill>
      </xdr:spPr>
    </xdr:sp>
    <xdr:clientData/>
  </xdr:oneCellAnchor>
  <xdr:oneCellAnchor>
    <xdr:from>
      <xdr:col>3</xdr:col>
      <xdr:colOff>258025</xdr:colOff>
      <xdr:row>565</xdr:row>
      <xdr:rowOff>77831</xdr:rowOff>
    </xdr:from>
    <xdr:ext cx="737870" cy="114935"/>
    <xdr:sp macro="" textlink="">
      <xdr:nvSpPr>
        <xdr:cNvPr id="41" name="Shape 41"/>
        <xdr:cNvSpPr/>
      </xdr:nvSpPr>
      <xdr:spPr>
        <a:xfrm>
          <a:off x="0" y="0"/>
          <a:ext cx="737870" cy="114935"/>
        </a:xfrm>
        <a:custGeom>
          <a:avLst/>
          <a:gdLst/>
          <a:ahLst/>
          <a:cxnLst/>
          <a:rect l="0" t="0" r="0" b="0"/>
          <a:pathLst>
            <a:path w="737870" h="114935">
              <a:moveTo>
                <a:pt x="737260" y="0"/>
              </a:moveTo>
              <a:lnTo>
                <a:pt x="0" y="0"/>
              </a:lnTo>
              <a:lnTo>
                <a:pt x="0" y="114349"/>
              </a:lnTo>
              <a:lnTo>
                <a:pt x="737260" y="114349"/>
              </a:lnTo>
              <a:lnTo>
                <a:pt x="737260" y="0"/>
              </a:lnTo>
              <a:close/>
            </a:path>
          </a:pathLst>
        </a:custGeom>
        <a:solidFill>
          <a:srgbClr val="FDF9D7">
            <a:alpha val="50000"/>
          </a:srgbClr>
        </a:solidFill>
      </xdr:spPr>
    </xdr:sp>
    <xdr:clientData/>
  </xdr:oneCellAnchor>
  <xdr:oneCellAnchor>
    <xdr:from>
      <xdr:col>1</xdr:col>
      <xdr:colOff>77025</xdr:colOff>
      <xdr:row>565</xdr:row>
      <xdr:rowOff>77831</xdr:rowOff>
    </xdr:from>
    <xdr:ext cx="2567940" cy="254635"/>
    <xdr:sp macro="" textlink="">
      <xdr:nvSpPr>
        <xdr:cNvPr id="42" name="Shape 42"/>
        <xdr:cNvSpPr/>
      </xdr:nvSpPr>
      <xdr:spPr>
        <a:xfrm>
          <a:off x="0" y="0"/>
          <a:ext cx="2567940" cy="254635"/>
        </a:xfrm>
        <a:custGeom>
          <a:avLst/>
          <a:gdLst/>
          <a:ahLst/>
          <a:cxnLst/>
          <a:rect l="0" t="0" r="0" b="0"/>
          <a:pathLst>
            <a:path w="2567940" h="254635">
              <a:moveTo>
                <a:pt x="2427871" y="0"/>
              </a:moveTo>
              <a:lnTo>
                <a:pt x="0" y="0"/>
              </a:lnTo>
              <a:lnTo>
                <a:pt x="0" y="114350"/>
              </a:lnTo>
              <a:lnTo>
                <a:pt x="2427871" y="114350"/>
              </a:lnTo>
              <a:lnTo>
                <a:pt x="2427871" y="0"/>
              </a:lnTo>
              <a:close/>
            </a:path>
            <a:path w="2567940" h="254635">
              <a:moveTo>
                <a:pt x="2567698" y="152476"/>
              </a:moveTo>
              <a:lnTo>
                <a:pt x="635571" y="152476"/>
              </a:lnTo>
              <a:lnTo>
                <a:pt x="635571" y="254114"/>
              </a:lnTo>
              <a:lnTo>
                <a:pt x="2567698" y="254114"/>
              </a:lnTo>
              <a:lnTo>
                <a:pt x="2567698" y="152476"/>
              </a:lnTo>
              <a:close/>
            </a:path>
          </a:pathLst>
        </a:custGeom>
        <a:solidFill>
          <a:srgbClr val="FDF9D7">
            <a:alpha val="50000"/>
          </a:srgbClr>
        </a:solidFill>
      </xdr:spPr>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12</xdr:row>
      <xdr:rowOff>254000</xdr:rowOff>
    </xdr:from>
    <xdr:ext cx="6604000" cy="10160"/>
    <xdr:sp macro="" textlink="">
      <xdr:nvSpPr>
        <xdr:cNvPr id="43" name="Shape 43"/>
        <xdr:cNvSpPr/>
      </xdr:nvSpPr>
      <xdr:spPr>
        <a:xfrm>
          <a:off x="0" y="0"/>
          <a:ext cx="6604000" cy="10160"/>
        </a:xfrm>
        <a:custGeom>
          <a:avLst/>
          <a:gdLst/>
          <a:ahLst/>
          <a:cxnLst/>
          <a:rect l="0" t="0" r="0" b="0"/>
          <a:pathLst>
            <a:path w="6604000" h="10160">
              <a:moveTo>
                <a:pt x="6604000" y="10159"/>
              </a:moveTo>
              <a:lnTo>
                <a:pt x="0" y="10159"/>
              </a:lnTo>
              <a:lnTo>
                <a:pt x="0" y="0"/>
              </a:lnTo>
              <a:lnTo>
                <a:pt x="6604000" y="0"/>
              </a:lnTo>
              <a:lnTo>
                <a:pt x="6604000" y="10159"/>
              </a:lnTo>
              <a:close/>
            </a:path>
          </a:pathLst>
        </a:custGeom>
        <a:solidFill>
          <a:srgbClr val="CEDEE7">
            <a:alpha val="50000"/>
          </a:srgbClr>
        </a:solidFill>
      </xdr:spPr>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15</xdr:row>
      <xdr:rowOff>339725</xdr:rowOff>
    </xdr:from>
    <xdr:ext cx="6146800" cy="6350"/>
    <xdr:sp macro="" textlink="">
      <xdr:nvSpPr>
        <xdr:cNvPr id="44" name="Shape 44"/>
        <xdr:cNvSpPr/>
      </xdr:nvSpPr>
      <xdr:spPr>
        <a:xfrm>
          <a:off x="0" y="0"/>
          <a:ext cx="6146800" cy="6350"/>
        </a:xfrm>
        <a:custGeom>
          <a:avLst/>
          <a:gdLst/>
          <a:ahLst/>
          <a:cxnLst/>
          <a:rect l="0" t="0" r="0" b="0"/>
          <a:pathLst>
            <a:path w="6146800" h="6350">
              <a:moveTo>
                <a:pt x="6146800" y="6350"/>
              </a:moveTo>
              <a:lnTo>
                <a:pt x="0" y="6350"/>
              </a:lnTo>
              <a:lnTo>
                <a:pt x="0" y="0"/>
              </a:lnTo>
              <a:lnTo>
                <a:pt x="6146800" y="0"/>
              </a:lnTo>
              <a:lnTo>
                <a:pt x="6146800" y="6350"/>
              </a:lnTo>
              <a:close/>
            </a:path>
          </a:pathLst>
        </a:custGeom>
        <a:solidFill>
          <a:srgbClr val="ECECEC"/>
        </a:solidFill>
      </xdr:spPr>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26</xdr:row>
      <xdr:rowOff>212725</xdr:rowOff>
    </xdr:from>
    <xdr:ext cx="6146800" cy="10160"/>
    <xdr:sp macro="" textlink="">
      <xdr:nvSpPr>
        <xdr:cNvPr id="45" name="Shape 45"/>
        <xdr:cNvSpPr/>
      </xdr:nvSpPr>
      <xdr:spPr>
        <a:xfrm>
          <a:off x="0" y="0"/>
          <a:ext cx="6146800" cy="10160"/>
        </a:xfrm>
        <a:custGeom>
          <a:avLst/>
          <a:gdLst/>
          <a:ahLst/>
          <a:cxnLst/>
          <a:rect l="0" t="0" r="0" b="0"/>
          <a:pathLst>
            <a:path w="6146800" h="10160">
              <a:moveTo>
                <a:pt x="6146800" y="10159"/>
              </a:moveTo>
              <a:lnTo>
                <a:pt x="0" y="10159"/>
              </a:lnTo>
              <a:lnTo>
                <a:pt x="0" y="0"/>
              </a:lnTo>
              <a:lnTo>
                <a:pt x="6146800" y="0"/>
              </a:lnTo>
              <a:lnTo>
                <a:pt x="6146800" y="10159"/>
              </a:lnTo>
              <a:close/>
            </a:path>
          </a:pathLst>
        </a:custGeom>
        <a:solidFill>
          <a:srgbClr val="CEDEE7"/>
        </a:solidFill>
      </xdr:spPr>
    </xdr:sp>
    <xdr:clientData/>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ore" refreshedDate="44733.46251597222" createdVersion="4" refreshedVersion="4" minRefreshableVersion="3" recordCount="590">
  <cacheSource type="worksheet">
    <worksheetSource ref="B1:D1048576" sheet="Hoja1"/>
  </cacheSource>
  <cacheFields count="3">
    <cacheField name="Movimiento" numFmtId="0">
      <sharedItems containsBlank="1" count="53">
        <s v="Saldo Inicial"/>
        <s v="Proveedores"/>
        <s v="Comision"/>
        <s v="Iva"/>
        <s v="Orden de pago exportacion bienes"/>
        <s v="Bco Galicia"/>
        <s v="Bco Itau"/>
        <s v="Pago Derecho de Exportacion"/>
        <s v="Impuesto ley 25.413 debito 0,6%"/>
        <s v="Deudor"/>
        <s v="Iva Perc"/>
        <s v="Bco ICBC"/>
        <s v="Servicios Comunales SA"/>
        <s v="Litale SRL"/>
        <s v="Impuesto ley 25.413 credito 0,6%"/>
        <s v="Ret iibb pcia misiones"/>
        <s v="Regimen de recaudacion sircreb"/>
        <s v="Caja"/>
        <s v="Calzim"/>
        <s v="Ng"/>
        <s v="Mutual Asistencia y Social"/>
        <s v="Bco Municipal"/>
        <s v="Calzim SA"/>
        <s v="Bco Frances"/>
        <s v="Interes"/>
        <s v="Iva Int"/>
        <s v="Pago Ant Gcias Expo"/>
        <s v="Bco Comafi"/>
        <s v="Bco Coinag"/>
        <s v="Pago Aranc Uni Suse "/>
        <s v="Pago Suss 04/2022"/>
        <s v="P360442 C5"/>
        <s v="P648466 C1"/>
        <s v="P502505 C2"/>
        <s v="Mutual 23 de julio"/>
        <s v="Cobranzas de importacion"/>
        <s v="N225196 C12"/>
        <s v="M664223 C21"/>
        <s v="M664232 C20"/>
        <s v="N769940 C13"/>
        <s v="M664228 C22"/>
        <s v="M625924 C16"/>
        <s v="Pago de servicios_x000a_Inacap cuota: 3071201396200225705"/>
        <s v="Pago de servicios_x000a_Faecys: 307120139620000"/>
        <s v="Aut Gustavo Calamari"/>
        <s v="Mutual Faro"/>
        <s v="Pago Sicore y Ret 4ta Cat + int 04/ + Ret 4ta Cat int 03/22"/>
        <s v="Mutual Alycbur SA"/>
        <s v="WORMS"/>
        <m/>
        <s v="Comis nominac desp import a5060" u="1"/>
        <s v="Ret iibb pcia misiones_x000a_Responsable:30712013962 / 1,2250% sobre $2.525.912,96" u="1"/>
        <s v="Comision control e inform al bcra" u="1"/>
      </sharedItems>
    </cacheField>
    <cacheField name="Débito" numFmtId="0">
      <sharedItems containsString="0" containsBlank="1" containsNumber="1" minValue="4.2" maxValue="23697127.27"/>
    </cacheField>
    <cacheField name="Crédito" numFmtId="0">
      <sharedItems containsString="0" containsBlank="1" containsNumber="1" minValue="16.079999999999998" maxValue="12000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90">
  <r>
    <x v="0"/>
    <m/>
    <m/>
  </r>
  <r>
    <x v="1"/>
    <n v="1287172.2"/>
    <m/>
  </r>
  <r>
    <x v="1"/>
    <n v="25457.11"/>
    <m/>
  </r>
  <r>
    <x v="1"/>
    <n v="75448.59"/>
    <m/>
  </r>
  <r>
    <x v="1"/>
    <n v="2125000"/>
    <m/>
  </r>
  <r>
    <x v="2"/>
    <n v="590"/>
    <m/>
  </r>
  <r>
    <x v="3"/>
    <n v="123.9"/>
    <m/>
  </r>
  <r>
    <x v="4"/>
    <m/>
    <n v="5279246.38"/>
  </r>
  <r>
    <x v="5"/>
    <n v="2500000"/>
    <m/>
  </r>
  <r>
    <x v="6"/>
    <m/>
    <n v="270000"/>
  </r>
  <r>
    <x v="7"/>
    <n v="89067.75"/>
    <m/>
  </r>
  <r>
    <x v="7"/>
    <n v="177999.43"/>
    <m/>
  </r>
  <r>
    <x v="8"/>
    <n v="23874.82"/>
    <m/>
  </r>
  <r>
    <x v="9"/>
    <m/>
    <n v="525912.96"/>
  </r>
  <r>
    <x v="1"/>
    <n v="2072538.86"/>
    <m/>
  </r>
  <r>
    <x v="2"/>
    <n v="3710.42"/>
    <m/>
  </r>
  <r>
    <x v="3"/>
    <n v="779.19"/>
    <m/>
  </r>
  <r>
    <x v="10"/>
    <n v="111.31"/>
    <m/>
  </r>
  <r>
    <x v="2"/>
    <n v="590"/>
    <m/>
  </r>
  <r>
    <x v="3"/>
    <n v="123.9"/>
    <m/>
  </r>
  <r>
    <x v="9"/>
    <m/>
    <n v="2000000"/>
  </r>
  <r>
    <x v="11"/>
    <m/>
    <n v="110000"/>
  </r>
  <r>
    <x v="1"/>
    <n v="14000"/>
    <m/>
  </r>
  <r>
    <x v="5"/>
    <m/>
    <n v="100000"/>
  </r>
  <r>
    <x v="12"/>
    <n v="80000"/>
    <m/>
  </r>
  <r>
    <x v="13"/>
    <n v="4385.97"/>
    <m/>
  </r>
  <r>
    <x v="8"/>
    <n v="13057.44"/>
    <m/>
  </r>
  <r>
    <x v="14"/>
    <n v="15155.48"/>
    <m/>
  </r>
  <r>
    <x v="2"/>
    <n v="20"/>
    <m/>
  </r>
  <r>
    <x v="3"/>
    <n v="4.2"/>
    <m/>
  </r>
  <r>
    <x v="15"/>
    <n v="30942.43"/>
    <m/>
  </r>
  <r>
    <x v="16"/>
    <n v="252.59"/>
    <m/>
  </r>
  <r>
    <x v="1"/>
    <n v="2072538.86"/>
    <m/>
  </r>
  <r>
    <x v="1"/>
    <n v="21473.18"/>
    <m/>
  </r>
  <r>
    <x v="17"/>
    <m/>
    <n v="98000"/>
  </r>
  <r>
    <x v="17"/>
    <m/>
    <n v="122300"/>
  </r>
  <r>
    <x v="17"/>
    <m/>
    <n v="40000"/>
  </r>
  <r>
    <x v="9"/>
    <m/>
    <n v="1500000"/>
  </r>
  <r>
    <x v="9"/>
    <m/>
    <n v="500000"/>
  </r>
  <r>
    <x v="18"/>
    <n v="650000"/>
    <m/>
  </r>
  <r>
    <x v="9"/>
    <m/>
    <n v="500000"/>
  </r>
  <r>
    <x v="9"/>
    <m/>
    <n v="500000"/>
  </r>
  <r>
    <x v="18"/>
    <n v="880000"/>
    <m/>
  </r>
  <r>
    <x v="6"/>
    <n v="70000"/>
    <m/>
  </r>
  <r>
    <x v="19"/>
    <n v="4315.95"/>
    <m/>
  </r>
  <r>
    <x v="19"/>
    <n v="4315.95"/>
    <m/>
  </r>
  <r>
    <x v="8"/>
    <n v="21983.19"/>
    <m/>
  </r>
  <r>
    <x v="14"/>
    <n v="19561.8"/>
    <m/>
  </r>
  <r>
    <x v="2"/>
    <n v="250"/>
    <m/>
  </r>
  <r>
    <x v="3"/>
    <n v="52.5"/>
    <m/>
  </r>
  <r>
    <x v="15"/>
    <n v="39938.68"/>
    <m/>
  </r>
  <r>
    <x v="16"/>
    <n v="326.02999999999997"/>
    <m/>
  </r>
  <r>
    <x v="1"/>
    <n v="2072538.86"/>
    <m/>
  </r>
  <r>
    <x v="1"/>
    <n v="180000"/>
    <m/>
  </r>
  <r>
    <x v="1"/>
    <n v="400000"/>
    <m/>
  </r>
  <r>
    <x v="2"/>
    <n v="590"/>
    <m/>
  </r>
  <r>
    <x v="3"/>
    <n v="123.9"/>
    <m/>
  </r>
  <r>
    <x v="20"/>
    <m/>
    <n v="3512491.06"/>
  </r>
  <r>
    <x v="12"/>
    <n v="320000"/>
    <m/>
  </r>
  <r>
    <x v="1"/>
    <n v="500000"/>
    <m/>
  </r>
  <r>
    <x v="6"/>
    <m/>
    <n v="55000"/>
  </r>
  <r>
    <x v="1"/>
    <n v="64000"/>
    <m/>
  </r>
  <r>
    <x v="1"/>
    <n v="208766.43"/>
    <m/>
  </r>
  <r>
    <x v="1"/>
    <n v="1360468"/>
    <m/>
  </r>
  <r>
    <x v="8"/>
    <n v="30882.33"/>
    <m/>
  </r>
  <r>
    <x v="14"/>
    <n v="21074.95"/>
    <m/>
  </r>
  <r>
    <x v="16"/>
    <n v="351.25"/>
    <m/>
  </r>
  <r>
    <x v="15"/>
    <n v="43028.02"/>
    <m/>
  </r>
  <r>
    <x v="1"/>
    <n v="2072538.86"/>
    <m/>
  </r>
  <r>
    <x v="1"/>
    <n v="166616"/>
    <m/>
  </r>
  <r>
    <x v="1"/>
    <n v="300000"/>
    <m/>
  </r>
  <r>
    <x v="1"/>
    <n v="300000"/>
    <m/>
  </r>
  <r>
    <x v="1"/>
    <n v="317100"/>
    <m/>
  </r>
  <r>
    <x v="1"/>
    <n v="1360468"/>
    <m/>
  </r>
  <r>
    <x v="2"/>
    <n v="590"/>
    <m/>
  </r>
  <r>
    <x v="3"/>
    <n v="123.9"/>
    <m/>
  </r>
  <r>
    <x v="2"/>
    <n v="2000"/>
    <m/>
  </r>
  <r>
    <x v="3"/>
    <n v="420"/>
    <m/>
  </r>
  <r>
    <x v="10"/>
    <n v="60"/>
    <m/>
  </r>
  <r>
    <x v="9"/>
    <m/>
    <n v="282.49"/>
  </r>
  <r>
    <x v="21"/>
    <m/>
    <n v="300000"/>
  </r>
  <r>
    <x v="22"/>
    <m/>
    <n v="1500000"/>
  </r>
  <r>
    <x v="9"/>
    <m/>
    <n v="3000000"/>
  </r>
  <r>
    <x v="9"/>
    <m/>
    <n v="133629.03"/>
  </r>
  <r>
    <x v="23"/>
    <m/>
    <n v="1500000"/>
  </r>
  <r>
    <x v="1"/>
    <n v="150000"/>
    <m/>
  </r>
  <r>
    <x v="6"/>
    <m/>
    <n v="75000"/>
  </r>
  <r>
    <x v="1"/>
    <n v="110000"/>
    <m/>
  </r>
  <r>
    <x v="6"/>
    <n v="15000"/>
    <m/>
  </r>
  <r>
    <x v="1"/>
    <n v="208766.43"/>
    <m/>
  </r>
  <r>
    <x v="8"/>
    <n v="30192.38"/>
    <m/>
  </r>
  <r>
    <x v="14"/>
    <n v="27803.46"/>
    <m/>
  </r>
  <r>
    <x v="15"/>
    <n v="56765.42"/>
    <m/>
  </r>
  <r>
    <x v="16"/>
    <n v="463.39"/>
    <m/>
  </r>
  <r>
    <x v="1"/>
    <n v="356000"/>
    <m/>
  </r>
  <r>
    <x v="1"/>
    <n v="400000"/>
    <m/>
  </r>
  <r>
    <x v="1"/>
    <n v="470000"/>
    <m/>
  </r>
  <r>
    <x v="24"/>
    <n v="28149.7"/>
    <m/>
  </r>
  <r>
    <x v="25"/>
    <n v="2955.72"/>
    <m/>
  </r>
  <r>
    <x v="10"/>
    <n v="422.25"/>
    <m/>
  </r>
  <r>
    <x v="2"/>
    <n v="590"/>
    <m/>
  </r>
  <r>
    <x v="3"/>
    <n v="123.9"/>
    <m/>
  </r>
  <r>
    <x v="17"/>
    <m/>
    <n v="100000"/>
  </r>
  <r>
    <x v="17"/>
    <m/>
    <n v="101000"/>
  </r>
  <r>
    <x v="17"/>
    <m/>
    <n v="100000"/>
  </r>
  <r>
    <x v="17"/>
    <m/>
    <n v="99000"/>
  </r>
  <r>
    <x v="9"/>
    <m/>
    <n v="3000000"/>
  </r>
  <r>
    <x v="12"/>
    <n v="1850000"/>
    <m/>
  </r>
  <r>
    <x v="6"/>
    <m/>
    <n v="320000"/>
  </r>
  <r>
    <x v="26"/>
    <n v="8987.66"/>
    <m/>
  </r>
  <r>
    <x v="26"/>
    <n v="29701.86"/>
    <m/>
  </r>
  <r>
    <x v="26"/>
    <n v="29946.09"/>
    <m/>
  </r>
  <r>
    <x v="26"/>
    <n v="30176.36"/>
    <m/>
  </r>
  <r>
    <x v="26"/>
    <n v="30247.3"/>
    <m/>
  </r>
  <r>
    <x v="7"/>
    <n v="180097.53"/>
    <m/>
  </r>
  <r>
    <x v="8"/>
    <n v="20847.759999999998"/>
    <m/>
  </r>
  <r>
    <x v="14"/>
    <n v="20400"/>
    <m/>
  </r>
  <r>
    <x v="15"/>
    <n v="41650"/>
    <m/>
  </r>
  <r>
    <x v="16"/>
    <n v="340"/>
    <m/>
  </r>
  <r>
    <x v="2"/>
    <n v="590"/>
    <m/>
  </r>
  <r>
    <x v="3"/>
    <n v="123.9"/>
    <m/>
  </r>
  <r>
    <x v="4"/>
    <m/>
    <n v="9505755.0800000001"/>
  </r>
  <r>
    <x v="27"/>
    <n v="4450000"/>
    <m/>
  </r>
  <r>
    <x v="18"/>
    <n v="2100000"/>
    <m/>
  </r>
  <r>
    <x v="4"/>
    <m/>
    <n v="10003719.49"/>
  </r>
  <r>
    <x v="18"/>
    <n v="1200000"/>
    <m/>
  </r>
  <r>
    <x v="18"/>
    <n v="6170000"/>
    <m/>
  </r>
  <r>
    <x v="12"/>
    <n v="1820000"/>
    <m/>
  </r>
  <r>
    <x v="9"/>
    <m/>
    <n v="1500000"/>
  </r>
  <r>
    <x v="5"/>
    <n v="160000"/>
    <m/>
  </r>
  <r>
    <x v="1"/>
    <n v="32000"/>
    <m/>
  </r>
  <r>
    <x v="28"/>
    <n v="150000"/>
    <m/>
  </r>
  <r>
    <x v="6"/>
    <n v="50000"/>
    <m/>
  </r>
  <r>
    <x v="6"/>
    <n v="90000"/>
    <m/>
  </r>
  <r>
    <x v="23"/>
    <n v="4600000"/>
    <m/>
  </r>
  <r>
    <x v="8"/>
    <n v="68188.22"/>
    <m/>
  </r>
  <r>
    <x v="14"/>
    <n v="9000"/>
    <m/>
  </r>
  <r>
    <x v="2"/>
    <n v="250"/>
    <m/>
  </r>
  <r>
    <x v="3"/>
    <n v="52.5"/>
    <m/>
  </r>
  <r>
    <x v="2"/>
    <n v="250"/>
    <m/>
  </r>
  <r>
    <x v="3"/>
    <n v="52.5"/>
    <m/>
  </r>
  <r>
    <x v="15"/>
    <n v="18375"/>
    <m/>
  </r>
  <r>
    <x v="16"/>
    <n v="150"/>
    <m/>
  </r>
  <r>
    <x v="1"/>
    <n v="850000"/>
    <m/>
  </r>
  <r>
    <x v="1"/>
    <n v="140000"/>
    <m/>
  </r>
  <r>
    <x v="2"/>
    <n v="590"/>
    <m/>
  </r>
  <r>
    <x v="3"/>
    <n v="123.9"/>
    <m/>
  </r>
  <r>
    <x v="4"/>
    <m/>
    <n v="1541379.59"/>
  </r>
  <r>
    <x v="18"/>
    <n v="580000"/>
    <m/>
  </r>
  <r>
    <x v="5"/>
    <m/>
    <n v="100000"/>
  </r>
  <r>
    <x v="27"/>
    <m/>
    <n v="80000"/>
  </r>
  <r>
    <x v="22"/>
    <m/>
    <n v="60000"/>
  </r>
  <r>
    <x v="29"/>
    <n v="22359.95"/>
    <m/>
  </r>
  <r>
    <x v="29"/>
    <n v="23320.43"/>
    <m/>
  </r>
  <r>
    <x v="29"/>
    <n v="30440.3"/>
    <m/>
  </r>
  <r>
    <x v="29"/>
    <n v="32443.88"/>
    <m/>
  </r>
  <r>
    <x v="29"/>
    <n v="34108.199999999997"/>
    <m/>
  </r>
  <r>
    <x v="29"/>
    <n v="34108.199999999997"/>
    <m/>
  </r>
  <r>
    <x v="29"/>
    <n v="34108.199999999997"/>
    <m/>
  </r>
  <r>
    <x v="30"/>
    <n v="1600.03"/>
    <m/>
  </r>
  <r>
    <x v="19"/>
    <n v="4355.37"/>
    <m/>
  </r>
  <r>
    <x v="1"/>
    <n v="270000"/>
    <m/>
  </r>
  <r>
    <x v="14"/>
    <n v="360"/>
    <m/>
  </r>
  <r>
    <x v="8"/>
    <n v="12460.13"/>
    <m/>
  </r>
  <r>
    <x v="16"/>
    <n v="6"/>
    <m/>
  </r>
  <r>
    <x v="15"/>
    <n v="735"/>
    <m/>
  </r>
  <r>
    <x v="1"/>
    <n v="113445"/>
    <m/>
  </r>
  <r>
    <x v="1"/>
    <n v="250000"/>
    <m/>
  </r>
  <r>
    <x v="2"/>
    <n v="590"/>
    <m/>
  </r>
  <r>
    <x v="3"/>
    <n v="123.9"/>
    <m/>
  </r>
  <r>
    <x v="17"/>
    <m/>
    <n v="99000"/>
  </r>
  <r>
    <x v="17"/>
    <m/>
    <n v="100000"/>
  </r>
  <r>
    <x v="17"/>
    <m/>
    <n v="100000"/>
  </r>
  <r>
    <x v="17"/>
    <m/>
    <n v="51000"/>
  </r>
  <r>
    <x v="11"/>
    <m/>
    <n v="300000"/>
  </r>
  <r>
    <x v="11"/>
    <m/>
    <n v="600000"/>
  </r>
  <r>
    <x v="12"/>
    <n v="600000"/>
    <m/>
  </r>
  <r>
    <x v="6"/>
    <m/>
    <n v="150000"/>
  </r>
  <r>
    <x v="7"/>
    <n v="178921.66"/>
    <m/>
  </r>
  <r>
    <x v="19"/>
    <n v="4361.71"/>
    <m/>
  </r>
  <r>
    <x v="8"/>
    <n v="6889.1"/>
    <m/>
  </r>
  <r>
    <x v="14"/>
    <n v="2100"/>
    <m/>
  </r>
  <r>
    <x v="15"/>
    <n v="4287.5"/>
    <m/>
  </r>
  <r>
    <x v="16"/>
    <n v="35"/>
    <m/>
  </r>
  <r>
    <x v="1"/>
    <n v="139000"/>
    <m/>
  </r>
  <r>
    <x v="1"/>
    <n v="185000"/>
    <m/>
  </r>
  <r>
    <x v="1"/>
    <n v="250000"/>
    <m/>
  </r>
  <r>
    <x v="1"/>
    <n v="300000"/>
    <m/>
  </r>
  <r>
    <x v="1"/>
    <n v="300000"/>
    <m/>
  </r>
  <r>
    <x v="6"/>
    <m/>
    <n v="400000"/>
  </r>
  <r>
    <x v="9"/>
    <m/>
    <n v="2000000"/>
  </r>
  <r>
    <x v="9"/>
    <m/>
    <n v="824.41"/>
  </r>
  <r>
    <x v="27"/>
    <n v="710000"/>
    <m/>
  </r>
  <r>
    <x v="1"/>
    <n v="110000"/>
    <m/>
  </r>
  <r>
    <x v="22"/>
    <m/>
    <n v="500000"/>
  </r>
  <r>
    <x v="31"/>
    <n v="213098.19"/>
    <m/>
  </r>
  <r>
    <x v="32"/>
    <n v="275517.71000000002"/>
    <m/>
  </r>
  <r>
    <x v="33"/>
    <n v="331833.51"/>
    <m/>
  </r>
  <r>
    <x v="22"/>
    <m/>
    <n v="20000"/>
  </r>
  <r>
    <x v="26"/>
    <n v="30261.05"/>
    <m/>
  </r>
  <r>
    <x v="7"/>
    <n v="54558.77"/>
    <m/>
  </r>
  <r>
    <x v="9"/>
    <m/>
    <n v="217000"/>
  </r>
  <r>
    <x v="9"/>
    <m/>
    <n v="368100"/>
  </r>
  <r>
    <x v="1"/>
    <n v="270000"/>
    <m/>
  </r>
  <r>
    <x v="8"/>
    <n v="14781.56"/>
    <m/>
  </r>
  <r>
    <x v="14"/>
    <n v="18635.55"/>
    <m/>
  </r>
  <r>
    <x v="15"/>
    <n v="38047.58"/>
    <m/>
  </r>
  <r>
    <x v="16"/>
    <n v="310.58999999999997"/>
    <m/>
  </r>
  <r>
    <x v="1"/>
    <n v="217000"/>
    <m/>
  </r>
  <r>
    <x v="9"/>
    <m/>
    <n v="1022704.8"/>
  </r>
  <r>
    <x v="9"/>
    <m/>
    <n v="685126.96"/>
  </r>
  <r>
    <x v="9"/>
    <m/>
    <n v="81125"/>
  </r>
  <r>
    <x v="9"/>
    <m/>
    <n v="1000000"/>
  </r>
  <r>
    <x v="9"/>
    <m/>
    <n v="2873000"/>
  </r>
  <r>
    <x v="9"/>
    <m/>
    <n v="5352760.75"/>
  </r>
  <r>
    <x v="9"/>
    <m/>
    <n v="3902804.82"/>
  </r>
  <r>
    <x v="1"/>
    <n v="185150"/>
    <m/>
  </r>
  <r>
    <x v="1"/>
    <n v="250000"/>
    <m/>
  </r>
  <r>
    <x v="1"/>
    <n v="250000"/>
    <m/>
  </r>
  <r>
    <x v="1"/>
    <n v="284000"/>
    <m/>
  </r>
  <r>
    <x v="1"/>
    <n v="284000"/>
    <m/>
  </r>
  <r>
    <x v="1"/>
    <n v="437147.65"/>
    <m/>
  </r>
  <r>
    <x v="2"/>
    <n v="21246.75"/>
    <m/>
  </r>
  <r>
    <x v="3"/>
    <n v="4461.82"/>
    <m/>
  </r>
  <r>
    <x v="10"/>
    <n v="637.4"/>
    <m/>
  </r>
  <r>
    <x v="2"/>
    <n v="27319.64"/>
    <m/>
  </r>
  <r>
    <x v="3"/>
    <n v="5737.12"/>
    <m/>
  </r>
  <r>
    <x v="10"/>
    <n v="819.59"/>
    <m/>
  </r>
  <r>
    <x v="2"/>
    <n v="7158.93"/>
    <m/>
  </r>
  <r>
    <x v="3"/>
    <n v="1503.38"/>
    <m/>
  </r>
  <r>
    <x v="10"/>
    <n v="214.77"/>
    <m/>
  </r>
  <r>
    <x v="2"/>
    <n v="590"/>
    <m/>
  </r>
  <r>
    <x v="3"/>
    <n v="123.9"/>
    <m/>
  </r>
  <r>
    <x v="17"/>
    <m/>
    <n v="48000"/>
  </r>
  <r>
    <x v="17"/>
    <m/>
    <n v="48000"/>
  </r>
  <r>
    <x v="17"/>
    <m/>
    <n v="46500"/>
  </r>
  <r>
    <x v="17"/>
    <m/>
    <n v="48000"/>
  </r>
  <r>
    <x v="17"/>
    <m/>
    <n v="47500"/>
  </r>
  <r>
    <x v="17"/>
    <m/>
    <n v="47500"/>
  </r>
  <r>
    <x v="17"/>
    <m/>
    <n v="49500"/>
  </r>
  <r>
    <x v="17"/>
    <m/>
    <n v="47000"/>
  </r>
  <r>
    <x v="17"/>
    <m/>
    <n v="46000"/>
  </r>
  <r>
    <x v="17"/>
    <m/>
    <n v="49500"/>
  </r>
  <r>
    <x v="17"/>
    <m/>
    <n v="48000"/>
  </r>
  <r>
    <x v="17"/>
    <m/>
    <n v="47000"/>
  </r>
  <r>
    <x v="17"/>
    <m/>
    <n v="48500"/>
  </r>
  <r>
    <x v="17"/>
    <m/>
    <n v="48000"/>
  </r>
  <r>
    <x v="17"/>
    <m/>
    <n v="47000"/>
  </r>
  <r>
    <x v="17"/>
    <m/>
    <n v="48000"/>
  </r>
  <r>
    <x v="17"/>
    <m/>
    <n v="45000"/>
  </r>
  <r>
    <x v="17"/>
    <m/>
    <n v="46500"/>
  </r>
  <r>
    <x v="17"/>
    <m/>
    <n v="49000"/>
  </r>
  <r>
    <x v="17"/>
    <m/>
    <n v="49000"/>
  </r>
  <r>
    <x v="17"/>
    <m/>
    <n v="34500"/>
  </r>
  <r>
    <x v="9"/>
    <m/>
    <n v="8500"/>
  </r>
  <r>
    <x v="17"/>
    <m/>
    <n v="3500"/>
  </r>
  <r>
    <x v="4"/>
    <m/>
    <n v="10691483.49"/>
  </r>
  <r>
    <x v="4"/>
    <m/>
    <n v="2111209.9500000002"/>
  </r>
  <r>
    <x v="9"/>
    <m/>
    <n v="12000000"/>
  </r>
  <r>
    <x v="23"/>
    <m/>
    <n v="1370000"/>
  </r>
  <r>
    <x v="11"/>
    <m/>
    <n v="1820000"/>
  </r>
  <r>
    <x v="6"/>
    <m/>
    <n v="1000000"/>
  </r>
  <r>
    <x v="27"/>
    <m/>
    <n v="150000"/>
  </r>
  <r>
    <x v="28"/>
    <m/>
    <n v="280000"/>
  </r>
  <r>
    <x v="34"/>
    <m/>
    <n v="938462.7"/>
  </r>
  <r>
    <x v="9"/>
    <m/>
    <n v="1950000"/>
  </r>
  <r>
    <x v="9"/>
    <m/>
    <n v="1375000"/>
  </r>
  <r>
    <x v="9"/>
    <m/>
    <n v="1675000"/>
  </r>
  <r>
    <x v="22"/>
    <m/>
    <n v="300000"/>
  </r>
  <r>
    <x v="21"/>
    <m/>
    <n v="1000000"/>
  </r>
  <r>
    <x v="9"/>
    <m/>
    <n v="1749753"/>
  </r>
  <r>
    <x v="6"/>
    <m/>
    <n v="300000"/>
  </r>
  <r>
    <x v="35"/>
    <n v="4107077.74"/>
    <m/>
  </r>
  <r>
    <x v="35"/>
    <n v="23697127.27"/>
    <m/>
  </r>
  <r>
    <x v="1"/>
    <n v="140000"/>
    <m/>
  </r>
  <r>
    <x v="1"/>
    <n v="193750"/>
    <m/>
  </r>
  <r>
    <x v="1"/>
    <n v="290000"/>
    <m/>
  </r>
  <r>
    <x v="28"/>
    <n v="500000"/>
    <m/>
  </r>
  <r>
    <x v="36"/>
    <n v="10889.14"/>
    <m/>
  </r>
  <r>
    <x v="37"/>
    <n v="14139.14"/>
    <m/>
  </r>
  <r>
    <x v="38"/>
    <n v="20040.38"/>
    <m/>
  </r>
  <r>
    <x v="39"/>
    <n v="46309.84"/>
    <m/>
  </r>
  <r>
    <x v="40"/>
    <n v="52833.77"/>
    <m/>
  </r>
  <r>
    <x v="41"/>
    <n v="64418.05"/>
    <m/>
  </r>
  <r>
    <x v="12"/>
    <n v="650000"/>
    <m/>
  </r>
  <r>
    <x v="21"/>
    <n v="3500000"/>
    <m/>
  </r>
  <r>
    <x v="28"/>
    <n v="4600000"/>
    <m/>
  </r>
  <r>
    <x v="19"/>
    <n v="4384.3900000000003"/>
    <m/>
  </r>
  <r>
    <x v="19"/>
    <n v="4384.3900000000003"/>
    <m/>
  </r>
  <r>
    <x v="14"/>
    <m/>
    <n v="1302"/>
  </r>
  <r>
    <x v="8"/>
    <n v="186562.93"/>
    <m/>
  </r>
  <r>
    <x v="14"/>
    <n v="215434.43"/>
    <m/>
  </r>
  <r>
    <x v="2"/>
    <n v="100"/>
    <m/>
  </r>
  <r>
    <x v="3"/>
    <n v="21"/>
    <m/>
  </r>
  <r>
    <x v="16"/>
    <m/>
    <n v="21.7"/>
  </r>
  <r>
    <x v="15"/>
    <m/>
    <n v="2658.25"/>
  </r>
  <r>
    <x v="16"/>
    <n v="3590.58"/>
    <m/>
  </r>
  <r>
    <x v="15"/>
    <n v="439845.34"/>
    <m/>
  </r>
  <r>
    <x v="42"/>
    <n v="18484"/>
    <m/>
  </r>
  <r>
    <x v="43"/>
    <n v="24527.86"/>
    <m/>
  </r>
  <r>
    <x v="1"/>
    <n v="34000"/>
    <m/>
  </r>
  <r>
    <x v="1"/>
    <n v="100000"/>
    <m/>
  </r>
  <r>
    <x v="1"/>
    <n v="205810"/>
    <m/>
  </r>
  <r>
    <x v="1"/>
    <n v="250000"/>
    <m/>
  </r>
  <r>
    <x v="1"/>
    <n v="300000"/>
    <m/>
  </r>
  <r>
    <x v="1"/>
    <n v="508700"/>
    <m/>
  </r>
  <r>
    <x v="1"/>
    <n v="2000000"/>
    <m/>
  </r>
  <r>
    <x v="2"/>
    <n v="540"/>
    <m/>
  </r>
  <r>
    <x v="3"/>
    <n v="113.4"/>
    <m/>
  </r>
  <r>
    <x v="2"/>
    <n v="590"/>
    <m/>
  </r>
  <r>
    <x v="3"/>
    <n v="123.9"/>
    <m/>
  </r>
  <r>
    <x v="5"/>
    <n v="2120000"/>
    <m/>
  </r>
  <r>
    <x v="11"/>
    <n v="410000"/>
    <m/>
  </r>
  <r>
    <x v="6"/>
    <n v="820000"/>
    <m/>
  </r>
  <r>
    <x v="27"/>
    <n v="370000"/>
    <m/>
  </r>
  <r>
    <x v="18"/>
    <n v="2100000"/>
    <m/>
  </r>
  <r>
    <x v="12"/>
    <n v="2050000"/>
    <m/>
  </r>
  <r>
    <x v="18"/>
    <n v="990000"/>
    <m/>
  </r>
  <r>
    <x v="44"/>
    <n v="550000"/>
    <m/>
  </r>
  <r>
    <x v="23"/>
    <n v="110000"/>
    <m/>
  </r>
  <r>
    <x v="27"/>
    <n v="440000"/>
    <m/>
  </r>
  <r>
    <x v="19"/>
    <n v="4392.2"/>
    <m/>
  </r>
  <r>
    <x v="1"/>
    <n v="50000"/>
    <m/>
  </r>
  <r>
    <x v="8"/>
    <m/>
    <n v="16.079999999999998"/>
  </r>
  <r>
    <x v="8"/>
    <n v="57785.02"/>
    <m/>
  </r>
  <r>
    <x v="2"/>
    <n v="250"/>
    <m/>
  </r>
  <r>
    <x v="3"/>
    <n v="52.5"/>
    <m/>
  </r>
  <r>
    <x v="1"/>
    <n v="250000"/>
    <m/>
  </r>
  <r>
    <x v="1"/>
    <n v="250000"/>
    <m/>
  </r>
  <r>
    <x v="1"/>
    <n v="277000"/>
    <m/>
  </r>
  <r>
    <x v="1"/>
    <n v="520000"/>
    <m/>
  </r>
  <r>
    <x v="2"/>
    <n v="590"/>
    <m/>
  </r>
  <r>
    <x v="3"/>
    <n v="123.9"/>
    <m/>
  </r>
  <r>
    <x v="2"/>
    <n v="2000"/>
    <m/>
  </r>
  <r>
    <x v="3"/>
    <n v="420"/>
    <m/>
  </r>
  <r>
    <x v="10"/>
    <n v="60"/>
    <m/>
  </r>
  <r>
    <x v="27"/>
    <m/>
    <n v="670000"/>
  </r>
  <r>
    <x v="29"/>
    <n v="10622.44"/>
    <m/>
  </r>
  <r>
    <x v="29"/>
    <n v="8329.7999999999993"/>
    <m/>
  </r>
  <r>
    <x v="9"/>
    <m/>
    <n v="249808.26"/>
  </r>
  <r>
    <x v="3"/>
    <n v="362.25"/>
    <m/>
  </r>
  <r>
    <x v="2"/>
    <n v="1725"/>
    <m/>
  </r>
  <r>
    <x v="19"/>
    <n v="4402.25"/>
    <m/>
  </r>
  <r>
    <x v="19"/>
    <n v="4402.25"/>
    <m/>
  </r>
  <r>
    <x v="8"/>
    <n v="7982.03"/>
    <m/>
  </r>
  <r>
    <x v="14"/>
    <n v="1498.85"/>
    <m/>
  </r>
  <r>
    <x v="16"/>
    <n v="24.98"/>
    <m/>
  </r>
  <r>
    <x v="15"/>
    <n v="3060.15"/>
    <m/>
  </r>
  <r>
    <x v="1"/>
    <n v="266400"/>
    <m/>
  </r>
  <r>
    <x v="1"/>
    <n v="330710"/>
    <m/>
  </r>
  <r>
    <x v="1"/>
    <n v="517000"/>
    <m/>
  </r>
  <r>
    <x v="1"/>
    <n v="44467.5"/>
    <m/>
  </r>
  <r>
    <x v="1"/>
    <n v="150000"/>
    <m/>
  </r>
  <r>
    <x v="2"/>
    <n v="2000"/>
    <m/>
  </r>
  <r>
    <x v="3"/>
    <n v="420"/>
    <m/>
  </r>
  <r>
    <x v="10"/>
    <n v="60"/>
    <m/>
  </r>
  <r>
    <x v="4"/>
    <m/>
    <n v="2616818.59"/>
  </r>
  <r>
    <x v="9"/>
    <m/>
    <n v="2000000"/>
  </r>
  <r>
    <x v="5"/>
    <n v="1500000"/>
    <m/>
  </r>
  <r>
    <x v="18"/>
    <n v="2000000"/>
    <m/>
  </r>
  <r>
    <x v="9"/>
    <m/>
    <n v="2675688"/>
  </r>
  <r>
    <x v="12"/>
    <n v="2000000"/>
    <m/>
  </r>
  <r>
    <x v="1"/>
    <n v="158000"/>
    <m/>
  </r>
  <r>
    <x v="1"/>
    <n v="115000"/>
    <m/>
  </r>
  <r>
    <x v="29"/>
    <n v="29331.26"/>
    <m/>
  </r>
  <r>
    <x v="29"/>
    <n v="29682.66"/>
    <m/>
  </r>
  <r>
    <x v="29"/>
    <n v="30232.66"/>
    <m/>
  </r>
  <r>
    <x v="29"/>
    <n v="30431.26"/>
    <m/>
  </r>
  <r>
    <x v="29"/>
    <n v="30507.66"/>
    <m/>
  </r>
  <r>
    <x v="29"/>
    <n v="31210.5"/>
    <m/>
  </r>
  <r>
    <x v="29"/>
    <n v="33319"/>
    <m/>
  </r>
  <r>
    <x v="29"/>
    <n v="68266.5"/>
    <m/>
  </r>
  <r>
    <x v="45"/>
    <m/>
    <n v="1682114.75"/>
  </r>
  <r>
    <x v="46"/>
    <n v="1367723.79"/>
    <m/>
  </r>
  <r>
    <x v="34"/>
    <m/>
    <n v="1656758.95"/>
  </r>
  <r>
    <x v="18"/>
    <n v="840000"/>
    <m/>
  </r>
  <r>
    <x v="12"/>
    <n v="30000"/>
    <m/>
  </r>
  <r>
    <x v="12"/>
    <n v="55000"/>
    <m/>
  </r>
  <r>
    <x v="30"/>
    <n v="137501.96"/>
    <m/>
  </r>
  <r>
    <x v="30"/>
    <n v="261646.65"/>
    <m/>
  </r>
  <r>
    <x v="6"/>
    <n v="700000"/>
    <m/>
  </r>
  <r>
    <x v="1"/>
    <n v="250000"/>
    <m/>
  </r>
  <r>
    <x v="8"/>
    <n v="52871.99"/>
    <m/>
  </r>
  <r>
    <x v="14"/>
    <n v="48087.37"/>
    <m/>
  </r>
  <r>
    <x v="15"/>
    <n v="98178.39"/>
    <m/>
  </r>
  <r>
    <x v="16"/>
    <n v="801.46"/>
    <m/>
  </r>
  <r>
    <x v="1"/>
    <n v="359442"/>
    <m/>
  </r>
  <r>
    <x v="1"/>
    <n v="1360468"/>
    <m/>
  </r>
  <r>
    <x v="1"/>
    <n v="500000"/>
    <m/>
  </r>
  <r>
    <x v="1"/>
    <n v="850000"/>
    <m/>
  </r>
  <r>
    <x v="1"/>
    <n v="250000"/>
    <m/>
  </r>
  <r>
    <x v="1"/>
    <n v="300000"/>
    <m/>
  </r>
  <r>
    <x v="1"/>
    <n v="330710"/>
    <m/>
  </r>
  <r>
    <x v="1"/>
    <n v="330710"/>
    <m/>
  </r>
  <r>
    <x v="17"/>
    <m/>
    <n v="100000"/>
  </r>
  <r>
    <x v="17"/>
    <m/>
    <n v="98000"/>
  </r>
  <r>
    <x v="17"/>
    <m/>
    <n v="100000"/>
  </r>
  <r>
    <x v="17"/>
    <m/>
    <n v="99000"/>
  </r>
  <r>
    <x v="17"/>
    <m/>
    <n v="98000"/>
  </r>
  <r>
    <x v="17"/>
    <m/>
    <n v="99000"/>
  </r>
  <r>
    <x v="17"/>
    <m/>
    <n v="100000"/>
  </r>
  <r>
    <x v="17"/>
    <m/>
    <n v="100000"/>
  </r>
  <r>
    <x v="17"/>
    <m/>
    <n v="98000"/>
  </r>
  <r>
    <x v="17"/>
    <m/>
    <n v="75000"/>
  </r>
  <r>
    <x v="9"/>
    <m/>
    <n v="1626.97"/>
  </r>
  <r>
    <x v="5"/>
    <m/>
    <n v="3670000"/>
  </r>
  <r>
    <x v="5"/>
    <m/>
    <n v="1800000"/>
  </r>
  <r>
    <x v="18"/>
    <n v="1800000"/>
    <m/>
  </r>
  <r>
    <x v="5"/>
    <m/>
    <n v="40000"/>
  </r>
  <r>
    <x v="20"/>
    <m/>
    <n v="1954365.16"/>
  </r>
  <r>
    <x v="18"/>
    <n v="2000000"/>
    <m/>
  </r>
  <r>
    <x v="19"/>
    <n v="4424.57"/>
    <m/>
  </r>
  <r>
    <x v="19"/>
    <n v="4424.57"/>
    <m/>
  </r>
  <r>
    <x v="1"/>
    <n v="33597.57"/>
    <m/>
  </r>
  <r>
    <x v="8"/>
    <n v="49336.55"/>
    <m/>
  </r>
  <r>
    <x v="14"/>
    <n v="17537.95"/>
    <m/>
  </r>
  <r>
    <x v="16"/>
    <n v="292.3"/>
    <m/>
  </r>
  <r>
    <x v="15"/>
    <n v="35806.65"/>
    <m/>
  </r>
  <r>
    <x v="1"/>
    <n v="850000"/>
    <m/>
  </r>
  <r>
    <x v="1"/>
    <n v="34000"/>
    <m/>
  </r>
  <r>
    <x v="1"/>
    <n v="56400"/>
    <m/>
  </r>
  <r>
    <x v="1"/>
    <n v="214000"/>
    <m/>
  </r>
  <r>
    <x v="1"/>
    <n v="277500"/>
    <m/>
  </r>
  <r>
    <x v="1"/>
    <n v="330713.89"/>
    <m/>
  </r>
  <r>
    <x v="1"/>
    <n v="346349.98"/>
    <m/>
  </r>
  <r>
    <x v="1"/>
    <n v="2000000"/>
    <m/>
  </r>
  <r>
    <x v="1"/>
    <n v="2000000"/>
    <m/>
  </r>
  <r>
    <x v="2"/>
    <n v="590"/>
    <m/>
  </r>
  <r>
    <x v="3"/>
    <n v="123.9"/>
    <m/>
  </r>
  <r>
    <x v="17"/>
    <m/>
    <n v="96000"/>
  </r>
  <r>
    <x v="17"/>
    <m/>
    <n v="103000"/>
  </r>
  <r>
    <x v="17"/>
    <m/>
    <n v="100000"/>
  </r>
  <r>
    <x v="9"/>
    <m/>
    <n v="3900000"/>
  </r>
  <r>
    <x v="27"/>
    <m/>
    <n v="2100000"/>
  </r>
  <r>
    <x v="9"/>
    <m/>
    <n v="30000"/>
  </r>
  <r>
    <x v="8"/>
    <n v="36874.65"/>
    <m/>
  </r>
  <r>
    <x v="14"/>
    <n v="25374"/>
    <m/>
  </r>
  <r>
    <x v="15"/>
    <n v="51805.25"/>
    <m/>
  </r>
  <r>
    <x v="16"/>
    <n v="422.9"/>
    <m/>
  </r>
  <r>
    <x v="9"/>
    <m/>
    <n v="85478"/>
  </r>
  <r>
    <x v="9"/>
    <m/>
    <n v="216498.5"/>
  </r>
  <r>
    <x v="9"/>
    <m/>
    <n v="43484.53"/>
  </r>
  <r>
    <x v="1"/>
    <n v="500000"/>
    <m/>
  </r>
  <r>
    <x v="1"/>
    <n v="83600"/>
    <m/>
  </r>
  <r>
    <x v="1"/>
    <n v="200000"/>
    <m/>
  </r>
  <r>
    <x v="1"/>
    <n v="200000"/>
    <m/>
  </r>
  <r>
    <x v="1"/>
    <n v="214000"/>
    <m/>
  </r>
  <r>
    <x v="1"/>
    <n v="216800"/>
    <m/>
  </r>
  <r>
    <x v="1"/>
    <n v="225500"/>
    <m/>
  </r>
  <r>
    <x v="1"/>
    <n v="300000"/>
    <m/>
  </r>
  <r>
    <x v="1"/>
    <n v="400000"/>
    <m/>
  </r>
  <r>
    <x v="1"/>
    <n v="500000"/>
    <m/>
  </r>
  <r>
    <x v="1"/>
    <n v="517000"/>
    <m/>
  </r>
  <r>
    <x v="2"/>
    <n v="2124.27"/>
    <m/>
  </r>
  <r>
    <x v="3"/>
    <n v="446.1"/>
    <m/>
  </r>
  <r>
    <x v="10"/>
    <n v="63.73"/>
    <m/>
  </r>
  <r>
    <x v="2"/>
    <n v="590"/>
    <m/>
  </r>
  <r>
    <x v="3"/>
    <n v="123.9"/>
    <m/>
  </r>
  <r>
    <x v="5"/>
    <m/>
    <n v="3450000"/>
  </r>
  <r>
    <x v="5"/>
    <m/>
    <n v="590000"/>
  </r>
  <r>
    <x v="34"/>
    <m/>
    <n v="600040.56000000006"/>
  </r>
  <r>
    <x v="9"/>
    <m/>
    <n v="1500000"/>
  </r>
  <r>
    <x v="18"/>
    <n v="1395000"/>
    <m/>
  </r>
  <r>
    <x v="1"/>
    <n v="290000"/>
    <m/>
  </r>
  <r>
    <x v="6"/>
    <m/>
    <n v="570000"/>
  </r>
  <r>
    <x v="1"/>
    <n v="266385.13"/>
    <m/>
  </r>
  <r>
    <x v="9"/>
    <m/>
    <n v="172584.51"/>
  </r>
  <r>
    <x v="1"/>
    <n v="108391.2"/>
    <m/>
  </r>
  <r>
    <x v="1"/>
    <n v="65049.599999999999"/>
    <m/>
  </r>
  <r>
    <x v="21"/>
    <n v="300000"/>
    <m/>
  </r>
  <r>
    <x v="19"/>
    <n v="4442.05"/>
    <m/>
  </r>
  <r>
    <x v="1"/>
    <n v="50000"/>
    <m/>
  </r>
  <r>
    <x v="1"/>
    <n v="110000"/>
    <m/>
  </r>
  <r>
    <x v="8"/>
    <n v="34210.47"/>
    <m/>
  </r>
  <r>
    <x v="14"/>
    <n v="15708.52"/>
    <m/>
  </r>
  <r>
    <x v="2"/>
    <n v="100"/>
    <m/>
  </r>
  <r>
    <x v="3"/>
    <n v="21"/>
    <m/>
  </r>
  <r>
    <x v="2"/>
    <n v="100"/>
    <m/>
  </r>
  <r>
    <x v="3"/>
    <n v="21"/>
    <m/>
  </r>
  <r>
    <x v="16"/>
    <n v="261.81"/>
    <m/>
  </r>
  <r>
    <x v="15"/>
    <n v="32071.57"/>
    <m/>
  </r>
  <r>
    <x v="26"/>
    <n v="18687.169999999998"/>
    <m/>
  </r>
  <r>
    <x v="26"/>
    <n v="18708.61"/>
    <m/>
  </r>
  <r>
    <x v="7"/>
    <n v="23124.02"/>
    <m/>
  </r>
  <r>
    <x v="7"/>
    <n v="24242.46"/>
    <m/>
  </r>
  <r>
    <x v="7"/>
    <n v="46232.55"/>
    <m/>
  </r>
  <r>
    <x v="7"/>
    <n v="112470.81"/>
    <m/>
  </r>
  <r>
    <x v="7"/>
    <n v="166427.64000000001"/>
    <m/>
  </r>
  <r>
    <x v="7"/>
    <n v="203427.97"/>
    <m/>
  </r>
  <r>
    <x v="1"/>
    <n v="126992.6"/>
    <m/>
  </r>
  <r>
    <x v="26"/>
    <n v="15048.36"/>
    <m/>
  </r>
  <r>
    <x v="26"/>
    <n v="27684.74"/>
    <m/>
  </r>
  <r>
    <x v="7"/>
    <n v="72616.600000000006"/>
    <m/>
  </r>
  <r>
    <x v="7"/>
    <n v="92002.95"/>
    <m/>
  </r>
  <r>
    <x v="1"/>
    <n v="50000"/>
    <m/>
  </r>
  <r>
    <x v="1"/>
    <n v="150000"/>
    <m/>
  </r>
  <r>
    <x v="1"/>
    <n v="200000"/>
    <m/>
  </r>
  <r>
    <x v="1"/>
    <n v="400000"/>
    <m/>
  </r>
  <r>
    <x v="1"/>
    <n v="1360468"/>
    <m/>
  </r>
  <r>
    <x v="1"/>
    <n v="2000000"/>
    <m/>
  </r>
  <r>
    <x v="1"/>
    <n v="2125000"/>
    <m/>
  </r>
  <r>
    <x v="2"/>
    <n v="590"/>
    <m/>
  </r>
  <r>
    <x v="3"/>
    <n v="123.9"/>
    <m/>
  </r>
  <r>
    <x v="47"/>
    <m/>
    <n v="10000000"/>
  </r>
  <r>
    <x v="18"/>
    <n v="1400000"/>
    <m/>
  </r>
  <r>
    <x v="18"/>
    <n v="1170000"/>
    <m/>
  </r>
  <r>
    <x v="23"/>
    <n v="1300000"/>
    <m/>
  </r>
  <r>
    <x v="26"/>
    <n v="33932.74"/>
    <m/>
  </r>
  <r>
    <x v="1"/>
    <n v="36300"/>
    <m/>
  </r>
  <r>
    <x v="14"/>
    <n v="60000"/>
    <m/>
  </r>
  <r>
    <x v="8"/>
    <n v="59439.95"/>
    <m/>
  </r>
  <r>
    <x v="15"/>
    <n v="122500"/>
    <m/>
  </r>
  <r>
    <x v="16"/>
    <n v="1000"/>
    <m/>
  </r>
  <r>
    <x v="1"/>
    <n v="56400"/>
    <m/>
  </r>
  <r>
    <x v="1"/>
    <n v="250000"/>
    <m/>
  </r>
  <r>
    <x v="1"/>
    <n v="300000"/>
    <m/>
  </r>
  <r>
    <x v="1"/>
    <n v="500000"/>
    <m/>
  </r>
  <r>
    <x v="1"/>
    <n v="1360468"/>
    <m/>
  </r>
  <r>
    <x v="1"/>
    <n v="2000000"/>
    <m/>
  </r>
  <r>
    <x v="2"/>
    <n v="590"/>
    <m/>
  </r>
  <r>
    <x v="3"/>
    <n v="123.9"/>
    <m/>
  </r>
  <r>
    <x v="2"/>
    <n v="2850"/>
    <m/>
  </r>
  <r>
    <x v="3"/>
    <n v="598.5"/>
    <m/>
  </r>
  <r>
    <x v="10"/>
    <n v="85.5"/>
    <m/>
  </r>
  <r>
    <x v="2"/>
    <n v="5330"/>
    <m/>
  </r>
  <r>
    <x v="3"/>
    <n v="1119.3"/>
    <m/>
  </r>
  <r>
    <x v="10"/>
    <n v="159.9"/>
    <m/>
  </r>
  <r>
    <x v="2"/>
    <n v="210"/>
    <m/>
  </r>
  <r>
    <x v="3"/>
    <n v="44.1"/>
    <m/>
  </r>
  <r>
    <x v="23"/>
    <m/>
    <n v="400000"/>
  </r>
  <r>
    <x v="9"/>
    <m/>
    <n v="317.66000000000003"/>
  </r>
  <r>
    <x v="9"/>
    <m/>
    <n v="2000000"/>
  </r>
  <r>
    <x v="48"/>
    <m/>
    <n v="1000000"/>
  </r>
  <r>
    <x v="6"/>
    <m/>
    <n v="1000000"/>
  </r>
  <r>
    <x v="6"/>
    <m/>
    <n v="350000"/>
  </r>
  <r>
    <x v="17"/>
    <m/>
    <n v="100000"/>
  </r>
  <r>
    <x v="17"/>
    <m/>
    <n v="100000"/>
  </r>
  <r>
    <x v="1"/>
    <n v="65482.86"/>
    <m/>
  </r>
  <r>
    <x v="9"/>
    <m/>
    <n v="90475"/>
  </r>
  <r>
    <x v="1"/>
    <n v="300000"/>
    <m/>
  </r>
  <r>
    <x v="8"/>
    <n v="29801.77"/>
    <m/>
  </r>
  <r>
    <x v="14"/>
    <n v="19744.759999999998"/>
    <m/>
  </r>
  <r>
    <x v="16"/>
    <n v="329.08"/>
    <m/>
  </r>
  <r>
    <x v="15"/>
    <n v="40312.21"/>
    <m/>
  </r>
  <r>
    <x v="9"/>
    <m/>
    <n v="258400.01"/>
  </r>
  <r>
    <x v="1"/>
    <n v="517000"/>
    <m/>
  </r>
  <r>
    <x v="1"/>
    <n v="2000000"/>
    <m/>
  </r>
  <r>
    <x v="1"/>
    <n v="358500"/>
    <m/>
  </r>
  <r>
    <x v="2"/>
    <n v="1816"/>
    <m/>
  </r>
  <r>
    <x v="3"/>
    <n v="381.36"/>
    <m/>
  </r>
  <r>
    <x v="2"/>
    <n v="590"/>
    <m/>
  </r>
  <r>
    <x v="3"/>
    <n v="123.9"/>
    <m/>
  </r>
  <r>
    <x v="2"/>
    <n v="2000"/>
    <m/>
  </r>
  <r>
    <x v="3"/>
    <n v="420"/>
    <m/>
  </r>
  <r>
    <x v="10"/>
    <n v="60"/>
    <m/>
  </r>
  <r>
    <x v="17"/>
    <m/>
    <n v="99000"/>
  </r>
  <r>
    <x v="17"/>
    <m/>
    <n v="100000"/>
  </r>
  <r>
    <x v="17"/>
    <m/>
    <n v="99000"/>
  </r>
  <r>
    <x v="17"/>
    <m/>
    <n v="52000"/>
  </r>
  <r>
    <x v="4"/>
    <m/>
    <n v="4367123.82"/>
  </r>
  <r>
    <x v="27"/>
    <n v="725000"/>
    <m/>
  </r>
  <r>
    <x v="27"/>
    <n v="950000"/>
    <m/>
  </r>
  <r>
    <x v="4"/>
    <m/>
    <n v="10933027.49"/>
  </r>
  <r>
    <x v="23"/>
    <n v="8000000"/>
    <m/>
  </r>
  <r>
    <x v="1"/>
    <n v="134552"/>
    <m/>
  </r>
  <r>
    <x v="5"/>
    <n v="1000000"/>
    <m/>
  </r>
  <r>
    <x v="23"/>
    <n v="1500000"/>
    <m/>
  </r>
  <r>
    <x v="8"/>
    <n v="18336.5"/>
    <m/>
  </r>
  <r>
    <x v="14"/>
    <n v="3650.4"/>
    <m/>
  </r>
  <r>
    <x v="49"/>
    <m/>
    <m/>
  </r>
  <r>
    <x v="49"/>
    <m/>
    <m/>
  </r>
  <r>
    <x v="49"/>
    <m/>
    <m/>
  </r>
  <r>
    <x v="49"/>
    <m/>
    <m/>
  </r>
  <r>
    <x v="49"/>
    <m/>
    <m/>
  </r>
  <r>
    <x v="49"/>
    <m/>
    <m/>
  </r>
  <r>
    <x v="49"/>
    <m/>
    <m/>
  </r>
  <r>
    <x v="49"/>
    <m/>
    <m/>
  </r>
  <r>
    <x v="49"/>
    <m/>
    <m/>
  </r>
  <r>
    <x v="49"/>
    <m/>
    <m/>
  </r>
  <r>
    <x v="49"/>
    <m/>
    <m/>
  </r>
  <r>
    <x v="49"/>
    <m/>
    <m/>
  </r>
  <r>
    <x v="49"/>
    <m/>
    <m/>
  </r>
  <r>
    <x v="49"/>
    <m/>
    <m/>
  </r>
  <r>
    <x v="49"/>
    <m/>
    <m/>
  </r>
  <r>
    <x v="49"/>
    <m/>
    <m/>
  </r>
  <r>
    <x v="49"/>
    <m/>
    <m/>
  </r>
  <r>
    <x v="49"/>
    <m/>
    <m/>
  </r>
  <r>
    <x v="49"/>
    <m/>
    <m/>
  </r>
  <r>
    <x v="49"/>
    <m/>
    <m/>
  </r>
  <r>
    <x v="49"/>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2" cacheId="7"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location ref="A3:C54" firstHeaderRow="0" firstDataRow="1" firstDataCol="1"/>
  <pivotFields count="3">
    <pivotField axis="axisRow" showAll="0">
      <items count="54">
        <item x="44"/>
        <item x="28"/>
        <item x="27"/>
        <item x="23"/>
        <item x="5"/>
        <item x="11"/>
        <item x="6"/>
        <item x="21"/>
        <item x="17"/>
        <item x="18"/>
        <item x="22"/>
        <item x="35"/>
        <item m="1" x="50"/>
        <item x="2"/>
        <item m="1" x="52"/>
        <item x="9"/>
        <item x="14"/>
        <item x="8"/>
        <item x="24"/>
        <item x="3"/>
        <item x="25"/>
        <item x="10"/>
        <item x="13"/>
        <item x="41"/>
        <item x="37"/>
        <item x="40"/>
        <item x="38"/>
        <item x="34"/>
        <item x="47"/>
        <item x="20"/>
        <item x="45"/>
        <item x="36"/>
        <item x="39"/>
        <item x="4"/>
        <item x="31"/>
        <item x="33"/>
        <item x="32"/>
        <item x="26"/>
        <item x="29"/>
        <item x="43"/>
        <item x="42"/>
        <item x="7"/>
        <item x="46"/>
        <item x="30"/>
        <item x="1"/>
        <item x="16"/>
        <item m="1" x="51"/>
        <item x="0"/>
        <item x="12"/>
        <item x="48"/>
        <item x="49"/>
        <item x="19"/>
        <item x="15"/>
        <item t="default"/>
      </items>
    </pivotField>
    <pivotField dataField="1" showAll="0"/>
    <pivotField dataField="1" showAll="0"/>
  </pivotFields>
  <rowFields count="1">
    <field x="0"/>
  </rowFields>
  <rowItems count="51">
    <i>
      <x/>
    </i>
    <i>
      <x v="1"/>
    </i>
    <i>
      <x v="2"/>
    </i>
    <i>
      <x v="3"/>
    </i>
    <i>
      <x v="4"/>
    </i>
    <i>
      <x v="5"/>
    </i>
    <i>
      <x v="6"/>
    </i>
    <i>
      <x v="7"/>
    </i>
    <i>
      <x v="8"/>
    </i>
    <i>
      <x v="9"/>
    </i>
    <i>
      <x v="10"/>
    </i>
    <i>
      <x v="11"/>
    </i>
    <i>
      <x v="13"/>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7"/>
    </i>
    <i>
      <x v="48"/>
    </i>
    <i>
      <x v="49"/>
    </i>
    <i>
      <x v="50"/>
    </i>
    <i>
      <x v="51"/>
    </i>
    <i>
      <x v="52"/>
    </i>
    <i t="grand">
      <x/>
    </i>
  </rowItems>
  <colFields count="1">
    <field x="-2"/>
  </colFields>
  <colItems count="2">
    <i>
      <x/>
    </i>
    <i i="1">
      <x v="1"/>
    </i>
  </colItems>
  <dataFields count="2">
    <dataField name="Suma de Débito" fld="1" baseField="0" baseItem="0"/>
    <dataField name="Suma de Crédito" fld="2" baseField="0" baseItem="0"/>
  </dataFields>
  <formats count="13">
    <format dxfId="12">
      <pivotArea type="all" dataOnly="0" outline="0" fieldPosition="0"/>
    </format>
    <format dxfId="11">
      <pivotArea type="all" dataOnly="0" outline="0" fieldPosition="0"/>
    </format>
    <format dxfId="10">
      <pivotArea collapsedLevelsAreSubtotals="1" fieldPosition="0">
        <references count="1">
          <reference field="0" count="1">
            <x v="51"/>
          </reference>
        </references>
      </pivotArea>
    </format>
    <format dxfId="9">
      <pivotArea dataOnly="0" labelOnly="1" fieldPosition="0">
        <references count="1">
          <reference field="0" count="1">
            <x v="51"/>
          </reference>
        </references>
      </pivotArea>
    </format>
    <format dxfId="8">
      <pivotArea collapsedLevelsAreSubtotals="1" fieldPosition="0">
        <references count="1">
          <reference field="0" count="4">
            <x v="18"/>
            <x v="19"/>
            <x v="20"/>
            <x v="21"/>
          </reference>
        </references>
      </pivotArea>
    </format>
    <format dxfId="7">
      <pivotArea dataOnly="0" labelOnly="1" fieldPosition="0">
        <references count="1">
          <reference field="0" count="4">
            <x v="18"/>
            <x v="19"/>
            <x v="20"/>
            <x v="21"/>
          </reference>
        </references>
      </pivotArea>
    </format>
    <format dxfId="6">
      <pivotArea collapsedLevelsAreSubtotals="1" fieldPosition="0">
        <references count="1">
          <reference field="0" count="1">
            <x v="13"/>
          </reference>
        </references>
      </pivotArea>
    </format>
    <format dxfId="5">
      <pivotArea dataOnly="0" labelOnly="1" fieldPosition="0">
        <references count="1">
          <reference field="0" count="1">
            <x v="13"/>
          </reference>
        </references>
      </pivotArea>
    </format>
    <format dxfId="4">
      <pivotArea collapsedLevelsAreSubtotals="1" fieldPosition="0">
        <references count="1">
          <reference field="0" count="2">
            <x v="16"/>
            <x v="17"/>
          </reference>
        </references>
      </pivotArea>
    </format>
    <format dxfId="3">
      <pivotArea dataOnly="0" labelOnly="1" fieldPosition="0">
        <references count="1">
          <reference field="0" count="2">
            <x v="16"/>
            <x v="17"/>
          </reference>
        </references>
      </pivotArea>
    </format>
    <format dxfId="2">
      <pivotArea collapsedLevelsAreSubtotals="1" fieldPosition="0">
        <references count="1">
          <reference field="0" count="1">
            <x v="52"/>
          </reference>
        </references>
      </pivotArea>
    </format>
    <format dxfId="1">
      <pivotArea dataOnly="0" labelOnly="1" fieldPosition="0">
        <references count="1">
          <reference field="0" count="1">
            <x v="52"/>
          </reference>
        </references>
      </pivotArea>
    </format>
    <format dxfId="0">
      <pivotArea collapsedLevelsAreSubtotals="1" fieldPosition="0">
        <references count="2">
          <reference field="4294967294" count="1" selected="0">
            <x v="1"/>
          </reference>
          <reference field="0" count="2">
            <x v="5"/>
            <x v="6"/>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hyperlink" Target="http://www.argentina.gob.ar/uif" TargetMode="External"/></Relationships>
</file>

<file path=xl/worksheets/_rels/sheet8.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topLeftCell="A4" workbookViewId="0">
      <selection sqref="A1:B1"/>
    </sheetView>
  </sheetViews>
  <sheetFormatPr baseColWidth="10" defaultColWidth="9.33203125" defaultRowHeight="12.75" x14ac:dyDescent="0.2"/>
  <cols>
    <col min="1" max="1" width="37.83203125" customWidth="1"/>
    <col min="2" max="2" width="44.1640625" customWidth="1"/>
    <col min="3" max="3" width="56.6640625" customWidth="1"/>
  </cols>
  <sheetData>
    <row r="1" spans="1:3" ht="99.75" customHeight="1" x14ac:dyDescent="0.2">
      <c r="A1" s="98" t="s">
        <v>0</v>
      </c>
      <c r="B1" s="98"/>
      <c r="C1" s="1" t="s">
        <v>1</v>
      </c>
    </row>
    <row r="2" spans="1:3" ht="18.95" customHeight="1" x14ac:dyDescent="0.2">
      <c r="A2" s="99" t="s">
        <v>2</v>
      </c>
      <c r="B2" s="99"/>
      <c r="C2" s="99"/>
    </row>
    <row r="3" spans="1:3" ht="90.95" customHeight="1" x14ac:dyDescent="0.2">
      <c r="A3" s="2" t="s">
        <v>3</v>
      </c>
    </row>
    <row r="4" spans="1:3" ht="45.6" customHeight="1" x14ac:dyDescent="0.2">
      <c r="A4" s="100" t="s">
        <v>4</v>
      </c>
      <c r="B4" s="100"/>
      <c r="C4" s="100"/>
    </row>
    <row r="5" spans="1:3" ht="0.95" customHeight="1" x14ac:dyDescent="0.2"/>
    <row r="6" spans="1:3" ht="218.1" customHeight="1" x14ac:dyDescent="0.2">
      <c r="A6" s="101" t="s">
        <v>5</v>
      </c>
      <c r="B6" s="101"/>
      <c r="C6" s="101"/>
    </row>
  </sheetData>
  <mergeCells count="4">
    <mergeCell ref="A1:B1"/>
    <mergeCell ref="A2:C2"/>
    <mergeCell ref="A4:C4"/>
    <mergeCell ref="A6:C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F570"/>
  <sheetViews>
    <sheetView tabSelected="1" workbookViewId="0">
      <selection activeCell="D374" sqref="D374"/>
    </sheetView>
  </sheetViews>
  <sheetFormatPr baseColWidth="10" defaultColWidth="9.33203125" defaultRowHeight="15" customHeight="1" x14ac:dyDescent="0.25"/>
  <cols>
    <col min="1" max="1" width="12.83203125" style="75" customWidth="1"/>
    <col min="2" max="2" width="96.6640625" style="76" customWidth="1"/>
    <col min="3" max="3" width="20.5" style="79" customWidth="1"/>
    <col min="4" max="4" width="21.33203125" style="79" customWidth="1"/>
    <col min="5" max="5" width="22" style="78" customWidth="1"/>
    <col min="6" max="6" width="11.5" style="75" customWidth="1"/>
    <col min="7" max="16384" width="9.33203125" style="75"/>
  </cols>
  <sheetData>
    <row r="1" spans="1:6" ht="15" customHeight="1" x14ac:dyDescent="0.2">
      <c r="A1" s="84" t="s">
        <v>309</v>
      </c>
      <c r="B1" s="84" t="s">
        <v>310</v>
      </c>
      <c r="C1" s="84" t="s">
        <v>311</v>
      </c>
      <c r="D1" s="84" t="s">
        <v>312</v>
      </c>
      <c r="E1" s="84" t="s">
        <v>313</v>
      </c>
    </row>
    <row r="2" spans="1:6" ht="15" hidden="1" customHeight="1" x14ac:dyDescent="0.25">
      <c r="A2" s="77"/>
      <c r="B2" s="76" t="s">
        <v>314</v>
      </c>
      <c r="C2" s="80"/>
      <c r="E2" s="82">
        <v>752455.55</v>
      </c>
    </row>
    <row r="3" spans="1:6" ht="15" hidden="1" customHeight="1" x14ac:dyDescent="0.25">
      <c r="A3" s="77">
        <v>44683</v>
      </c>
      <c r="B3" s="76" t="s">
        <v>326</v>
      </c>
      <c r="C3" s="83">
        <v>1287172.2</v>
      </c>
      <c r="E3" s="82">
        <v>-534716.65</v>
      </c>
    </row>
    <row r="4" spans="1:6" ht="15" hidden="1" customHeight="1" x14ac:dyDescent="0.25">
      <c r="A4" s="77">
        <v>44683</v>
      </c>
      <c r="B4" s="76" t="s">
        <v>326</v>
      </c>
      <c r="C4" s="83">
        <v>25457.11</v>
      </c>
      <c r="E4" s="82">
        <v>-560173.76</v>
      </c>
    </row>
    <row r="5" spans="1:6" ht="15" hidden="1" customHeight="1" x14ac:dyDescent="0.25">
      <c r="A5" s="77">
        <v>44683</v>
      </c>
      <c r="B5" s="76" t="s">
        <v>326</v>
      </c>
      <c r="C5" s="83">
        <v>75448.59</v>
      </c>
      <c r="E5" s="82">
        <v>-635622.35</v>
      </c>
    </row>
    <row r="6" spans="1:6" ht="15" hidden="1" customHeight="1" x14ac:dyDescent="0.25">
      <c r="A6" s="77">
        <v>44683</v>
      </c>
      <c r="B6" s="76" t="s">
        <v>326</v>
      </c>
      <c r="C6" s="83">
        <v>2125000</v>
      </c>
      <c r="E6" s="82">
        <v>-2760622.35</v>
      </c>
    </row>
    <row r="7" spans="1:6" ht="15" hidden="1" customHeight="1" x14ac:dyDescent="0.25">
      <c r="A7" s="77">
        <v>44683</v>
      </c>
      <c r="B7" s="76" t="s">
        <v>327</v>
      </c>
      <c r="C7" s="81">
        <v>590</v>
      </c>
      <c r="E7" s="82">
        <v>-2761212.35</v>
      </c>
    </row>
    <row r="8" spans="1:6" ht="15" hidden="1" customHeight="1" x14ac:dyDescent="0.25">
      <c r="A8" s="77">
        <v>44683</v>
      </c>
      <c r="B8" s="76" t="s">
        <v>328</v>
      </c>
      <c r="C8" s="81">
        <v>123.9</v>
      </c>
      <c r="E8" s="82">
        <v>-2761336.25</v>
      </c>
    </row>
    <row r="9" spans="1:6" ht="15" hidden="1" customHeight="1" x14ac:dyDescent="0.25">
      <c r="A9" s="77">
        <v>44683</v>
      </c>
      <c r="B9" s="76" t="s">
        <v>319</v>
      </c>
      <c r="C9" s="80"/>
      <c r="D9" s="83">
        <v>5279246.38</v>
      </c>
      <c r="E9" s="82">
        <v>2517910.13</v>
      </c>
    </row>
    <row r="10" spans="1:6" ht="15" hidden="1" customHeight="1" x14ac:dyDescent="0.25">
      <c r="A10" s="77">
        <v>44683</v>
      </c>
      <c r="B10" s="76" t="s">
        <v>332</v>
      </c>
      <c r="C10" s="83">
        <v>2500000</v>
      </c>
      <c r="E10" s="82">
        <v>17910.13</v>
      </c>
    </row>
    <row r="11" spans="1:6" ht="15" hidden="1" customHeight="1" x14ac:dyDescent="0.25">
      <c r="A11" s="77">
        <v>44683</v>
      </c>
      <c r="B11" s="76" t="s">
        <v>344</v>
      </c>
      <c r="C11" s="80"/>
      <c r="D11" s="83">
        <v>270000</v>
      </c>
      <c r="E11" s="82">
        <v>287910.13</v>
      </c>
      <c r="F11" s="75" t="s">
        <v>371</v>
      </c>
    </row>
    <row r="12" spans="1:6" ht="15" hidden="1" customHeight="1" x14ac:dyDescent="0.25">
      <c r="A12" s="77">
        <v>44683</v>
      </c>
      <c r="B12" s="76" t="s">
        <v>351</v>
      </c>
      <c r="C12" s="83">
        <v>89067.75</v>
      </c>
      <c r="E12" s="82">
        <v>198842.38</v>
      </c>
    </row>
    <row r="13" spans="1:6" ht="15" hidden="1" customHeight="1" x14ac:dyDescent="0.25">
      <c r="A13" s="77">
        <v>44683</v>
      </c>
      <c r="B13" s="76" t="s">
        <v>351</v>
      </c>
      <c r="C13" s="83">
        <v>177999.43</v>
      </c>
      <c r="E13" s="82">
        <v>20842.95</v>
      </c>
    </row>
    <row r="14" spans="1:6" ht="15" hidden="1" customHeight="1" x14ac:dyDescent="0.25">
      <c r="A14" s="77">
        <v>44683</v>
      </c>
      <c r="B14" s="76" t="s">
        <v>320</v>
      </c>
      <c r="C14" s="83">
        <v>23874.82</v>
      </c>
      <c r="E14" s="82">
        <v>-3031.87</v>
      </c>
    </row>
    <row r="15" spans="1:6" ht="15" hidden="1" customHeight="1" x14ac:dyDescent="0.25">
      <c r="A15" s="77">
        <v>44684</v>
      </c>
      <c r="B15" s="76" t="s">
        <v>325</v>
      </c>
      <c r="C15" s="80"/>
      <c r="D15" s="83">
        <v>525912.96</v>
      </c>
      <c r="E15" s="82">
        <v>522881.09</v>
      </c>
    </row>
    <row r="16" spans="1:6" ht="15" hidden="1" customHeight="1" x14ac:dyDescent="0.25">
      <c r="A16" s="77">
        <v>44684</v>
      </c>
      <c r="B16" s="76" t="s">
        <v>326</v>
      </c>
      <c r="C16" s="83">
        <v>2072538.86</v>
      </c>
      <c r="E16" s="82">
        <v>-1549657.77</v>
      </c>
    </row>
    <row r="17" spans="1:5" ht="15" hidden="1" customHeight="1" x14ac:dyDescent="0.25">
      <c r="A17" s="77">
        <v>44684</v>
      </c>
      <c r="B17" s="76" t="s">
        <v>327</v>
      </c>
      <c r="C17" s="83">
        <v>3710.42</v>
      </c>
      <c r="E17" s="82">
        <v>-1553368.19</v>
      </c>
    </row>
    <row r="18" spans="1:5" ht="15" hidden="1" customHeight="1" x14ac:dyDescent="0.25">
      <c r="A18" s="77">
        <v>44684</v>
      </c>
      <c r="B18" s="76" t="s">
        <v>328</v>
      </c>
      <c r="C18" s="81">
        <v>779.19</v>
      </c>
      <c r="E18" s="82">
        <v>-1554147.38</v>
      </c>
    </row>
    <row r="19" spans="1:5" ht="15" hidden="1" customHeight="1" x14ac:dyDescent="0.25">
      <c r="A19" s="77">
        <v>44684</v>
      </c>
      <c r="B19" s="76" t="s">
        <v>331</v>
      </c>
      <c r="C19" s="81">
        <v>111.31</v>
      </c>
      <c r="E19" s="82">
        <v>-1554258.69</v>
      </c>
    </row>
    <row r="20" spans="1:5" ht="15" hidden="1" customHeight="1" x14ac:dyDescent="0.25">
      <c r="A20" s="77">
        <v>44684</v>
      </c>
      <c r="B20" s="76" t="s">
        <v>327</v>
      </c>
      <c r="C20" s="81">
        <v>590</v>
      </c>
      <c r="E20" s="82">
        <v>-1554848.69</v>
      </c>
    </row>
    <row r="21" spans="1:5" ht="15" hidden="1" customHeight="1" x14ac:dyDescent="0.25">
      <c r="A21" s="77">
        <v>44684</v>
      </c>
      <c r="B21" s="76" t="s">
        <v>328</v>
      </c>
      <c r="C21" s="81">
        <v>123.9</v>
      </c>
      <c r="E21" s="82">
        <v>-1554972.59</v>
      </c>
    </row>
    <row r="22" spans="1:5" ht="15" hidden="1" customHeight="1" x14ac:dyDescent="0.25">
      <c r="A22" s="77">
        <v>44684</v>
      </c>
      <c r="B22" s="76" t="s">
        <v>325</v>
      </c>
      <c r="C22" s="80"/>
      <c r="D22" s="83">
        <v>2000000</v>
      </c>
      <c r="E22" s="82">
        <v>445027.41</v>
      </c>
    </row>
    <row r="23" spans="1:5" ht="15" hidden="1" customHeight="1" x14ac:dyDescent="0.25">
      <c r="A23" s="77">
        <v>44684</v>
      </c>
      <c r="B23" s="76" t="s">
        <v>348</v>
      </c>
      <c r="C23" s="80"/>
      <c r="D23" s="83">
        <v>110000</v>
      </c>
      <c r="E23" s="82">
        <v>555027.41</v>
      </c>
    </row>
    <row r="24" spans="1:5" ht="15" hidden="1" customHeight="1" x14ac:dyDescent="0.25">
      <c r="A24" s="77">
        <v>44684</v>
      </c>
      <c r="B24" s="76" t="s">
        <v>326</v>
      </c>
      <c r="C24" s="83">
        <v>14000</v>
      </c>
      <c r="E24" s="82">
        <v>541027.41</v>
      </c>
    </row>
    <row r="25" spans="1:5" ht="15" hidden="1" customHeight="1" x14ac:dyDescent="0.25">
      <c r="A25" s="77">
        <v>44684</v>
      </c>
      <c r="B25" s="76" t="s">
        <v>332</v>
      </c>
      <c r="C25" s="80"/>
      <c r="D25" s="83">
        <v>100000</v>
      </c>
      <c r="E25" s="82">
        <v>641027.41</v>
      </c>
    </row>
    <row r="26" spans="1:5" ht="15" hidden="1" customHeight="1" x14ac:dyDescent="0.25">
      <c r="A26" s="77">
        <v>44684</v>
      </c>
      <c r="B26" s="76" t="s">
        <v>337</v>
      </c>
      <c r="C26" s="83">
        <v>80000</v>
      </c>
      <c r="E26" s="82">
        <v>561027.41</v>
      </c>
    </row>
    <row r="27" spans="1:5" ht="15" hidden="1" customHeight="1" x14ac:dyDescent="0.25">
      <c r="A27" s="77">
        <v>44684</v>
      </c>
      <c r="B27" s="76" t="s">
        <v>341</v>
      </c>
      <c r="C27" s="83">
        <v>4385.97</v>
      </c>
      <c r="E27" s="82">
        <v>556641.43999999994</v>
      </c>
    </row>
    <row r="28" spans="1:5" ht="15" hidden="1" customHeight="1" x14ac:dyDescent="0.25">
      <c r="A28" s="77">
        <v>44684</v>
      </c>
      <c r="B28" s="76" t="s">
        <v>320</v>
      </c>
      <c r="C28" s="83">
        <v>13057.44</v>
      </c>
      <c r="E28" s="82">
        <v>543584</v>
      </c>
    </row>
    <row r="29" spans="1:5" ht="15" hidden="1" customHeight="1" x14ac:dyDescent="0.25">
      <c r="A29" s="77">
        <v>44684</v>
      </c>
      <c r="B29" s="76" t="s">
        <v>321</v>
      </c>
      <c r="C29" s="83">
        <v>15155.48</v>
      </c>
      <c r="E29" s="82">
        <v>528428.52</v>
      </c>
    </row>
    <row r="30" spans="1:5" ht="15" hidden="1" customHeight="1" x14ac:dyDescent="0.25">
      <c r="A30" s="77">
        <v>44684</v>
      </c>
      <c r="B30" s="76" t="s">
        <v>327</v>
      </c>
      <c r="C30" s="81">
        <v>20</v>
      </c>
      <c r="E30" s="82">
        <v>528408.52</v>
      </c>
    </row>
    <row r="31" spans="1:5" ht="15" hidden="1" customHeight="1" x14ac:dyDescent="0.25">
      <c r="A31" s="77">
        <v>44684</v>
      </c>
      <c r="B31" s="76" t="s">
        <v>328</v>
      </c>
      <c r="C31" s="81">
        <v>4.2</v>
      </c>
      <c r="E31" s="82">
        <v>528404.31999999995</v>
      </c>
    </row>
    <row r="32" spans="1:5" ht="15" hidden="1" customHeight="1" x14ac:dyDescent="0.25">
      <c r="A32" s="77">
        <v>44684</v>
      </c>
      <c r="B32" s="85" t="s">
        <v>372</v>
      </c>
      <c r="C32" s="83">
        <v>30942.43</v>
      </c>
      <c r="E32" s="82">
        <v>497461.89</v>
      </c>
    </row>
    <row r="33" spans="1:6" ht="15" hidden="1" customHeight="1" x14ac:dyDescent="0.25">
      <c r="A33" s="77">
        <v>44684</v>
      </c>
      <c r="B33" s="85" t="s">
        <v>329</v>
      </c>
      <c r="C33" s="81">
        <v>252.59</v>
      </c>
      <c r="E33" s="82">
        <v>497209.3</v>
      </c>
    </row>
    <row r="34" spans="1:6" ht="15" hidden="1" customHeight="1" x14ac:dyDescent="0.25">
      <c r="A34" s="77">
        <v>44685</v>
      </c>
      <c r="B34" s="76" t="s">
        <v>326</v>
      </c>
      <c r="C34" s="83">
        <v>2072538.86</v>
      </c>
      <c r="E34" s="82">
        <v>-1575329.56</v>
      </c>
    </row>
    <row r="35" spans="1:6" ht="15" hidden="1" customHeight="1" x14ac:dyDescent="0.25">
      <c r="A35" s="77">
        <v>44685</v>
      </c>
      <c r="B35" s="76" t="s">
        <v>326</v>
      </c>
      <c r="C35" s="83">
        <v>21473.18</v>
      </c>
      <c r="E35" s="82">
        <v>-1596802.74</v>
      </c>
    </row>
    <row r="36" spans="1:6" ht="15" hidden="1" customHeight="1" x14ac:dyDescent="0.25">
      <c r="A36" s="77">
        <v>44685</v>
      </c>
      <c r="B36" s="76" t="s">
        <v>330</v>
      </c>
      <c r="C36" s="80"/>
      <c r="D36" s="83">
        <v>98000</v>
      </c>
      <c r="E36" s="82">
        <v>-1498802.74</v>
      </c>
    </row>
    <row r="37" spans="1:6" ht="15" hidden="1" customHeight="1" x14ac:dyDescent="0.25">
      <c r="A37" s="77">
        <v>44685</v>
      </c>
      <c r="B37" s="76" t="s">
        <v>330</v>
      </c>
      <c r="C37" s="80"/>
      <c r="D37" s="83">
        <v>122300</v>
      </c>
      <c r="E37" s="82">
        <v>-1376502.74</v>
      </c>
    </row>
    <row r="38" spans="1:6" ht="15" hidden="1" customHeight="1" x14ac:dyDescent="0.25">
      <c r="A38" s="77">
        <v>44685</v>
      </c>
      <c r="B38" s="76" t="s">
        <v>330</v>
      </c>
      <c r="C38" s="80"/>
      <c r="D38" s="83">
        <v>40000</v>
      </c>
      <c r="E38" s="82">
        <v>-1336502.74</v>
      </c>
    </row>
    <row r="39" spans="1:6" ht="15" hidden="1" customHeight="1" x14ac:dyDescent="0.25">
      <c r="A39" s="77">
        <v>44685</v>
      </c>
      <c r="B39" s="76" t="s">
        <v>325</v>
      </c>
      <c r="C39" s="80"/>
      <c r="D39" s="83">
        <v>1500000</v>
      </c>
      <c r="E39" s="82">
        <v>163497.26</v>
      </c>
    </row>
    <row r="40" spans="1:6" ht="15" hidden="1" customHeight="1" x14ac:dyDescent="0.25">
      <c r="A40" s="77">
        <v>44685</v>
      </c>
      <c r="B40" s="85" t="s">
        <v>325</v>
      </c>
      <c r="C40" s="80"/>
      <c r="D40" s="83">
        <v>500000</v>
      </c>
      <c r="E40" s="82">
        <v>663497.26</v>
      </c>
    </row>
    <row r="41" spans="1:6" ht="15" hidden="1" customHeight="1" x14ac:dyDescent="0.25">
      <c r="A41" s="77">
        <v>44685</v>
      </c>
      <c r="B41" s="76" t="s">
        <v>340</v>
      </c>
      <c r="C41" s="83">
        <v>650000</v>
      </c>
      <c r="E41" s="82">
        <v>13497.26</v>
      </c>
      <c r="F41" s="75" t="s">
        <v>371</v>
      </c>
    </row>
    <row r="42" spans="1:6" ht="15" hidden="1" customHeight="1" x14ac:dyDescent="0.25">
      <c r="A42" s="77">
        <v>44685</v>
      </c>
      <c r="B42" s="76" t="s">
        <v>325</v>
      </c>
      <c r="C42" s="80"/>
      <c r="D42" s="83">
        <v>500000</v>
      </c>
      <c r="E42" s="82">
        <v>513497.26</v>
      </c>
    </row>
    <row r="43" spans="1:6" ht="15" hidden="1" customHeight="1" x14ac:dyDescent="0.25">
      <c r="A43" s="77">
        <v>44685</v>
      </c>
      <c r="B43" s="85" t="s">
        <v>325</v>
      </c>
      <c r="C43" s="80"/>
      <c r="D43" s="83">
        <v>500000</v>
      </c>
      <c r="E43" s="82">
        <v>1013497.26</v>
      </c>
    </row>
    <row r="44" spans="1:6" ht="15" hidden="1" customHeight="1" x14ac:dyDescent="0.25">
      <c r="A44" s="77">
        <v>44685</v>
      </c>
      <c r="B44" s="76" t="s">
        <v>340</v>
      </c>
      <c r="C44" s="83">
        <v>880000</v>
      </c>
      <c r="E44" s="82">
        <v>133497.26</v>
      </c>
      <c r="F44" s="75" t="s">
        <v>371</v>
      </c>
    </row>
    <row r="45" spans="1:6" ht="15" hidden="1" customHeight="1" x14ac:dyDescent="0.25">
      <c r="A45" s="77">
        <v>44685</v>
      </c>
      <c r="B45" s="76" t="s">
        <v>344</v>
      </c>
      <c r="C45" s="83">
        <v>70000</v>
      </c>
      <c r="E45" s="82">
        <v>63497.26</v>
      </c>
      <c r="F45" s="75" t="s">
        <v>371</v>
      </c>
    </row>
    <row r="46" spans="1:6" ht="15" hidden="1" customHeight="1" x14ac:dyDescent="0.25">
      <c r="A46" s="77">
        <v>44685</v>
      </c>
      <c r="B46" s="76" t="s">
        <v>370</v>
      </c>
      <c r="C46" s="83">
        <v>4315.95</v>
      </c>
      <c r="E46" s="82">
        <v>59181.31</v>
      </c>
    </row>
    <row r="47" spans="1:6" ht="15" hidden="1" customHeight="1" x14ac:dyDescent="0.25">
      <c r="A47" s="77">
        <v>44685</v>
      </c>
      <c r="B47" s="76" t="s">
        <v>370</v>
      </c>
      <c r="C47" s="83">
        <v>4315.95</v>
      </c>
      <c r="E47" s="82">
        <v>54865.36</v>
      </c>
    </row>
    <row r="48" spans="1:6" ht="15" hidden="1" customHeight="1" x14ac:dyDescent="0.25">
      <c r="A48" s="77">
        <v>44685</v>
      </c>
      <c r="B48" s="76" t="s">
        <v>320</v>
      </c>
      <c r="C48" s="83">
        <v>21983.19</v>
      </c>
      <c r="E48" s="82">
        <v>32882.17</v>
      </c>
    </row>
    <row r="49" spans="1:6" ht="15" hidden="1" customHeight="1" x14ac:dyDescent="0.25">
      <c r="A49" s="77">
        <v>44685</v>
      </c>
      <c r="B49" s="76" t="s">
        <v>321</v>
      </c>
      <c r="C49" s="83">
        <v>19561.8</v>
      </c>
      <c r="E49" s="82">
        <v>13320.37</v>
      </c>
    </row>
    <row r="50" spans="1:6" ht="15" hidden="1" customHeight="1" x14ac:dyDescent="0.25">
      <c r="A50" s="77">
        <v>44685</v>
      </c>
      <c r="B50" s="76" t="s">
        <v>327</v>
      </c>
      <c r="C50" s="81">
        <v>250</v>
      </c>
      <c r="E50" s="82">
        <v>13070.37</v>
      </c>
    </row>
    <row r="51" spans="1:6" ht="15" hidden="1" customHeight="1" x14ac:dyDescent="0.25">
      <c r="A51" s="77">
        <v>44685</v>
      </c>
      <c r="B51" s="76" t="s">
        <v>328</v>
      </c>
      <c r="C51" s="81">
        <v>52.5</v>
      </c>
      <c r="E51" s="82">
        <v>13017.87</v>
      </c>
    </row>
    <row r="52" spans="1:6" ht="15" hidden="1" customHeight="1" x14ac:dyDescent="0.25">
      <c r="A52" s="77">
        <v>44685</v>
      </c>
      <c r="B52" s="85" t="s">
        <v>372</v>
      </c>
      <c r="C52" s="83">
        <v>39938.68</v>
      </c>
      <c r="E52" s="82">
        <v>-26920.81</v>
      </c>
    </row>
    <row r="53" spans="1:6" ht="15" hidden="1" customHeight="1" x14ac:dyDescent="0.25">
      <c r="A53" s="77">
        <v>44685</v>
      </c>
      <c r="B53" s="85" t="s">
        <v>329</v>
      </c>
      <c r="C53" s="81">
        <v>326.02999999999997</v>
      </c>
      <c r="E53" s="82">
        <v>-27246.84</v>
      </c>
    </row>
    <row r="54" spans="1:6" ht="15" hidden="1" customHeight="1" x14ac:dyDescent="0.25">
      <c r="A54" s="77">
        <v>44686</v>
      </c>
      <c r="B54" s="76" t="s">
        <v>326</v>
      </c>
      <c r="C54" s="83">
        <v>2072538.86</v>
      </c>
      <c r="E54" s="82">
        <v>-2099785.7000000002</v>
      </c>
    </row>
    <row r="55" spans="1:6" ht="15" hidden="1" customHeight="1" x14ac:dyDescent="0.25">
      <c r="A55" s="77">
        <v>44686</v>
      </c>
      <c r="B55" s="76" t="s">
        <v>326</v>
      </c>
      <c r="C55" s="83">
        <v>180000</v>
      </c>
      <c r="E55" s="82">
        <v>-2279785.7000000002</v>
      </c>
    </row>
    <row r="56" spans="1:6" ht="15" hidden="1" customHeight="1" x14ac:dyDescent="0.25">
      <c r="A56" s="77">
        <v>44686</v>
      </c>
      <c r="B56" s="76" t="s">
        <v>326</v>
      </c>
      <c r="C56" s="83">
        <v>400000</v>
      </c>
      <c r="E56" s="82">
        <v>-2679785.7000000002</v>
      </c>
    </row>
    <row r="57" spans="1:6" ht="15" hidden="1" customHeight="1" x14ac:dyDescent="0.25">
      <c r="A57" s="77">
        <v>44686</v>
      </c>
      <c r="B57" s="76" t="s">
        <v>327</v>
      </c>
      <c r="C57" s="81">
        <v>590</v>
      </c>
      <c r="E57" s="82">
        <v>-2680375.7000000002</v>
      </c>
    </row>
    <row r="58" spans="1:6" ht="15" hidden="1" customHeight="1" x14ac:dyDescent="0.25">
      <c r="A58" s="77">
        <v>44686</v>
      </c>
      <c r="B58" s="76" t="s">
        <v>328</v>
      </c>
      <c r="C58" s="81">
        <v>123.9</v>
      </c>
      <c r="E58" s="82">
        <v>-2680499.6</v>
      </c>
    </row>
    <row r="59" spans="1:6" ht="15" customHeight="1" x14ac:dyDescent="0.25">
      <c r="A59" s="77">
        <v>44686</v>
      </c>
      <c r="B59" s="76" t="s">
        <v>335</v>
      </c>
      <c r="C59" s="80"/>
      <c r="D59" s="83">
        <v>3512491.06</v>
      </c>
      <c r="E59" s="82">
        <v>831991.46</v>
      </c>
    </row>
    <row r="60" spans="1:6" ht="15" hidden="1" customHeight="1" x14ac:dyDescent="0.25">
      <c r="A60" s="77">
        <v>44686</v>
      </c>
      <c r="B60" s="76" t="s">
        <v>337</v>
      </c>
      <c r="C60" s="83">
        <v>320000</v>
      </c>
      <c r="E60" s="82">
        <v>511991.46</v>
      </c>
    </row>
    <row r="61" spans="1:6" ht="15" hidden="1" customHeight="1" x14ac:dyDescent="0.25">
      <c r="A61" s="77">
        <v>44686</v>
      </c>
      <c r="B61" s="76" t="s">
        <v>326</v>
      </c>
      <c r="C61" s="83">
        <v>500000</v>
      </c>
      <c r="E61" s="82">
        <v>11991.46</v>
      </c>
    </row>
    <row r="62" spans="1:6" ht="15" hidden="1" customHeight="1" x14ac:dyDescent="0.25">
      <c r="A62" s="77">
        <v>44686</v>
      </c>
      <c r="B62" s="76" t="s">
        <v>344</v>
      </c>
      <c r="C62" s="80"/>
      <c r="D62" s="83">
        <v>55000</v>
      </c>
      <c r="E62" s="82">
        <v>66991.460000000006</v>
      </c>
      <c r="F62" s="75" t="s">
        <v>371</v>
      </c>
    </row>
    <row r="63" spans="1:6" ht="15" hidden="1" customHeight="1" x14ac:dyDescent="0.25">
      <c r="A63" s="77">
        <v>44686</v>
      </c>
      <c r="B63" s="76" t="s">
        <v>326</v>
      </c>
      <c r="C63" s="83">
        <v>64000</v>
      </c>
      <c r="E63" s="82">
        <v>2991.46</v>
      </c>
    </row>
    <row r="64" spans="1:6" ht="15" hidden="1" customHeight="1" x14ac:dyDescent="0.25">
      <c r="A64" s="77">
        <v>44686</v>
      </c>
      <c r="B64" s="76" t="s">
        <v>326</v>
      </c>
      <c r="C64" s="83">
        <v>208766.43</v>
      </c>
      <c r="E64" s="82">
        <v>-205774.97</v>
      </c>
    </row>
    <row r="65" spans="1:5" ht="15" hidden="1" customHeight="1" x14ac:dyDescent="0.25">
      <c r="A65" s="77">
        <v>44686</v>
      </c>
      <c r="B65" s="76" t="s">
        <v>326</v>
      </c>
      <c r="C65" s="83">
        <v>1360468</v>
      </c>
      <c r="E65" s="82">
        <v>-1566242.97</v>
      </c>
    </row>
    <row r="66" spans="1:5" ht="15" hidden="1" customHeight="1" x14ac:dyDescent="0.25">
      <c r="A66" s="77">
        <v>44686</v>
      </c>
      <c r="B66" s="76" t="s">
        <v>320</v>
      </c>
      <c r="C66" s="83">
        <v>30882.33</v>
      </c>
      <c r="E66" s="82">
        <v>-1597125.3</v>
      </c>
    </row>
    <row r="67" spans="1:5" ht="15" hidden="1" customHeight="1" x14ac:dyDescent="0.25">
      <c r="A67" s="77">
        <v>44686</v>
      </c>
      <c r="B67" s="76" t="s">
        <v>321</v>
      </c>
      <c r="C67" s="83">
        <v>21074.95</v>
      </c>
      <c r="E67" s="82">
        <v>-1618200.25</v>
      </c>
    </row>
    <row r="68" spans="1:5" ht="15" hidden="1" customHeight="1" x14ac:dyDescent="0.25">
      <c r="A68" s="77">
        <v>44686</v>
      </c>
      <c r="B68" s="85" t="s">
        <v>329</v>
      </c>
      <c r="C68" s="81">
        <v>351.25</v>
      </c>
      <c r="E68" s="82">
        <v>-1618551.5</v>
      </c>
    </row>
    <row r="69" spans="1:5" ht="15" hidden="1" customHeight="1" x14ac:dyDescent="0.25">
      <c r="A69" s="77">
        <v>44686</v>
      </c>
      <c r="B69" s="85" t="s">
        <v>372</v>
      </c>
      <c r="C69" s="83">
        <v>43028.02</v>
      </c>
      <c r="E69" s="82">
        <v>-1661579.52</v>
      </c>
    </row>
    <row r="70" spans="1:5" ht="15" hidden="1" customHeight="1" x14ac:dyDescent="0.25">
      <c r="A70" s="77">
        <v>44687</v>
      </c>
      <c r="B70" s="76" t="s">
        <v>326</v>
      </c>
      <c r="C70" s="83">
        <v>2072538.86</v>
      </c>
      <c r="E70" s="82">
        <v>-3734118.38</v>
      </c>
    </row>
    <row r="71" spans="1:5" ht="15" hidden="1" customHeight="1" x14ac:dyDescent="0.25">
      <c r="A71" s="77">
        <v>44687</v>
      </c>
      <c r="B71" s="76" t="s">
        <v>326</v>
      </c>
      <c r="C71" s="83">
        <v>166616</v>
      </c>
      <c r="E71" s="82">
        <v>-3900734.38</v>
      </c>
    </row>
    <row r="72" spans="1:5" ht="15" hidden="1" customHeight="1" x14ac:dyDescent="0.25">
      <c r="A72" s="77">
        <v>44687</v>
      </c>
      <c r="B72" s="76" t="s">
        <v>326</v>
      </c>
      <c r="C72" s="83">
        <v>300000</v>
      </c>
      <c r="E72" s="82">
        <v>-4200734.38</v>
      </c>
    </row>
    <row r="73" spans="1:5" ht="15" hidden="1" customHeight="1" x14ac:dyDescent="0.25">
      <c r="A73" s="77">
        <v>44687</v>
      </c>
      <c r="B73" s="76" t="s">
        <v>326</v>
      </c>
      <c r="C73" s="83">
        <v>300000</v>
      </c>
      <c r="E73" s="82">
        <v>-4500734.38</v>
      </c>
    </row>
    <row r="74" spans="1:5" ht="15" hidden="1" customHeight="1" x14ac:dyDescent="0.25">
      <c r="A74" s="77">
        <v>44687</v>
      </c>
      <c r="B74" s="76" t="s">
        <v>326</v>
      </c>
      <c r="C74" s="83">
        <v>317100</v>
      </c>
      <c r="E74" s="82">
        <v>-4817834.38</v>
      </c>
    </row>
    <row r="75" spans="1:5" ht="15" hidden="1" customHeight="1" x14ac:dyDescent="0.25">
      <c r="A75" s="77">
        <v>44687</v>
      </c>
      <c r="B75" s="76" t="s">
        <v>326</v>
      </c>
      <c r="C75" s="83">
        <v>1360468</v>
      </c>
      <c r="E75" s="82">
        <v>-6178302.3799999999</v>
      </c>
    </row>
    <row r="76" spans="1:5" ht="15" hidden="1" customHeight="1" x14ac:dyDescent="0.25">
      <c r="A76" s="77">
        <v>44687</v>
      </c>
      <c r="B76" s="76" t="s">
        <v>327</v>
      </c>
      <c r="C76" s="81">
        <v>590</v>
      </c>
      <c r="E76" s="82">
        <v>-6178892.3799999999</v>
      </c>
    </row>
    <row r="77" spans="1:5" ht="15" hidden="1" customHeight="1" x14ac:dyDescent="0.25">
      <c r="A77" s="77">
        <v>44687</v>
      </c>
      <c r="B77" s="76" t="s">
        <v>328</v>
      </c>
      <c r="C77" s="81">
        <v>123.9</v>
      </c>
      <c r="E77" s="82">
        <v>-6179016.2800000003</v>
      </c>
    </row>
    <row r="78" spans="1:5" ht="15" hidden="1" customHeight="1" x14ac:dyDescent="0.25">
      <c r="A78" s="77">
        <v>44687</v>
      </c>
      <c r="B78" s="76" t="s">
        <v>327</v>
      </c>
      <c r="C78" s="83">
        <v>2000</v>
      </c>
      <c r="E78" s="82">
        <v>-6181016.2800000003</v>
      </c>
    </row>
    <row r="79" spans="1:5" ht="15" hidden="1" customHeight="1" x14ac:dyDescent="0.25">
      <c r="A79" s="77">
        <v>44687</v>
      </c>
      <c r="B79" s="76" t="s">
        <v>328</v>
      </c>
      <c r="C79" s="81">
        <v>420</v>
      </c>
      <c r="E79" s="82">
        <v>-6181436.2800000003</v>
      </c>
    </row>
    <row r="80" spans="1:5" ht="15" hidden="1" customHeight="1" x14ac:dyDescent="0.25">
      <c r="A80" s="77">
        <v>44687</v>
      </c>
      <c r="B80" s="76" t="s">
        <v>331</v>
      </c>
      <c r="C80" s="81">
        <v>60</v>
      </c>
      <c r="E80" s="82">
        <v>-6181496.2800000003</v>
      </c>
    </row>
    <row r="81" spans="1:6" ht="15" hidden="1" customHeight="1" x14ac:dyDescent="0.25">
      <c r="A81" s="77">
        <v>44687</v>
      </c>
      <c r="B81" s="76" t="s">
        <v>325</v>
      </c>
      <c r="C81" s="80"/>
      <c r="D81" s="81">
        <v>282.49</v>
      </c>
      <c r="E81" s="82">
        <v>-6181213.79</v>
      </c>
    </row>
    <row r="82" spans="1:6" ht="15" hidden="1" customHeight="1" x14ac:dyDescent="0.25">
      <c r="A82" s="77">
        <v>44687</v>
      </c>
      <c r="B82" s="76" t="s">
        <v>333</v>
      </c>
      <c r="C82" s="80"/>
      <c r="D82" s="83">
        <v>300000</v>
      </c>
      <c r="E82" s="82">
        <v>-5881213.79</v>
      </c>
    </row>
    <row r="83" spans="1:6" ht="15" hidden="1" customHeight="1" x14ac:dyDescent="0.25">
      <c r="A83" s="77">
        <v>44687</v>
      </c>
      <c r="B83" s="76" t="s">
        <v>334</v>
      </c>
      <c r="C83" s="80"/>
      <c r="D83" s="83">
        <v>1500000</v>
      </c>
      <c r="E83" s="82">
        <v>-4381213.79</v>
      </c>
    </row>
    <row r="84" spans="1:6" ht="15" hidden="1" customHeight="1" x14ac:dyDescent="0.25">
      <c r="A84" s="77">
        <v>44687</v>
      </c>
      <c r="B84" s="76" t="s">
        <v>325</v>
      </c>
      <c r="C84" s="80"/>
      <c r="D84" s="83">
        <v>3000000</v>
      </c>
      <c r="E84" s="82">
        <v>-1381213.79</v>
      </c>
    </row>
    <row r="85" spans="1:6" ht="15" hidden="1" customHeight="1" x14ac:dyDescent="0.25">
      <c r="A85" s="77">
        <v>44687</v>
      </c>
      <c r="B85" s="76" t="s">
        <v>325</v>
      </c>
      <c r="C85" s="80"/>
      <c r="D85" s="83">
        <v>133629.03</v>
      </c>
      <c r="E85" s="82">
        <v>-1247584.76</v>
      </c>
    </row>
    <row r="86" spans="1:6" ht="15" hidden="1" customHeight="1" x14ac:dyDescent="0.25">
      <c r="A86" s="77">
        <v>44687</v>
      </c>
      <c r="B86" s="76" t="s">
        <v>347</v>
      </c>
      <c r="C86" s="80"/>
      <c r="D86" s="83">
        <v>1500000</v>
      </c>
      <c r="E86" s="82">
        <v>252415.24</v>
      </c>
      <c r="F86" s="75" t="s">
        <v>371</v>
      </c>
    </row>
    <row r="87" spans="1:6" ht="15" hidden="1" customHeight="1" x14ac:dyDescent="0.25">
      <c r="A87" s="77">
        <v>44687</v>
      </c>
      <c r="B87" s="76" t="s">
        <v>326</v>
      </c>
      <c r="C87" s="83">
        <v>150000</v>
      </c>
      <c r="E87" s="82">
        <v>102415.24</v>
      </c>
    </row>
    <row r="88" spans="1:6" ht="15" hidden="1" customHeight="1" x14ac:dyDescent="0.25">
      <c r="A88" s="77">
        <v>44687</v>
      </c>
      <c r="B88" s="76" t="s">
        <v>344</v>
      </c>
      <c r="C88" s="80"/>
      <c r="D88" s="83">
        <v>75000</v>
      </c>
      <c r="E88" s="82">
        <v>177415.24</v>
      </c>
      <c r="F88" s="75" t="s">
        <v>371</v>
      </c>
    </row>
    <row r="89" spans="1:6" ht="15" hidden="1" customHeight="1" x14ac:dyDescent="0.25">
      <c r="A89" s="77">
        <v>44687</v>
      </c>
      <c r="B89" s="76" t="s">
        <v>326</v>
      </c>
      <c r="C89" s="83">
        <v>110000</v>
      </c>
      <c r="E89" s="82">
        <v>67415.240000000005</v>
      </c>
    </row>
    <row r="90" spans="1:6" ht="15" hidden="1" customHeight="1" x14ac:dyDescent="0.25">
      <c r="A90" s="77">
        <v>44687</v>
      </c>
      <c r="B90" s="76" t="s">
        <v>344</v>
      </c>
      <c r="C90" s="83">
        <v>15000</v>
      </c>
      <c r="E90" s="82">
        <v>52415.24</v>
      </c>
      <c r="F90" s="75" t="s">
        <v>371</v>
      </c>
    </row>
    <row r="91" spans="1:6" ht="15" hidden="1" customHeight="1" x14ac:dyDescent="0.25">
      <c r="A91" s="77">
        <v>44687</v>
      </c>
      <c r="B91" s="76" t="s">
        <v>326</v>
      </c>
      <c r="C91" s="83">
        <v>208766.43</v>
      </c>
      <c r="E91" s="82">
        <v>-156351.19</v>
      </c>
    </row>
    <row r="92" spans="1:6" ht="15" hidden="1" customHeight="1" x14ac:dyDescent="0.25">
      <c r="A92" s="77">
        <v>44687</v>
      </c>
      <c r="B92" s="76" t="s">
        <v>320</v>
      </c>
      <c r="C92" s="83">
        <v>30192.38</v>
      </c>
      <c r="E92" s="82">
        <v>-186543.57</v>
      </c>
    </row>
    <row r="93" spans="1:6" ht="15" hidden="1" customHeight="1" x14ac:dyDescent="0.25">
      <c r="A93" s="77">
        <v>44687</v>
      </c>
      <c r="B93" s="76" t="s">
        <v>321</v>
      </c>
      <c r="C93" s="83">
        <v>27803.46</v>
      </c>
      <c r="E93" s="82">
        <v>-214347.03</v>
      </c>
    </row>
    <row r="94" spans="1:6" ht="15" hidden="1" customHeight="1" x14ac:dyDescent="0.25">
      <c r="A94" s="77">
        <v>44687</v>
      </c>
      <c r="B94" s="85" t="s">
        <v>372</v>
      </c>
      <c r="C94" s="83">
        <v>56765.42</v>
      </c>
      <c r="E94" s="82">
        <v>-271112.45</v>
      </c>
    </row>
    <row r="95" spans="1:6" ht="15" hidden="1" customHeight="1" x14ac:dyDescent="0.25">
      <c r="A95" s="77">
        <v>44687</v>
      </c>
      <c r="B95" s="85" t="s">
        <v>329</v>
      </c>
      <c r="C95" s="81">
        <v>463.39</v>
      </c>
      <c r="E95" s="82">
        <v>-271575.84000000003</v>
      </c>
    </row>
    <row r="96" spans="1:6" ht="15" hidden="1" customHeight="1" x14ac:dyDescent="0.25">
      <c r="A96" s="77">
        <v>44690</v>
      </c>
      <c r="B96" s="76" t="s">
        <v>326</v>
      </c>
      <c r="C96" s="83">
        <v>356000</v>
      </c>
      <c r="E96" s="82">
        <v>-627575.84</v>
      </c>
    </row>
    <row r="97" spans="1:6" ht="15" hidden="1" customHeight="1" x14ac:dyDescent="0.25">
      <c r="A97" s="77">
        <v>44690</v>
      </c>
      <c r="B97" s="76" t="s">
        <v>326</v>
      </c>
      <c r="C97" s="83">
        <v>400000</v>
      </c>
      <c r="E97" s="82">
        <v>-1027575.84</v>
      </c>
    </row>
    <row r="98" spans="1:6" ht="15" hidden="1" customHeight="1" x14ac:dyDescent="0.25">
      <c r="A98" s="77">
        <v>44690</v>
      </c>
      <c r="B98" s="76" t="s">
        <v>326</v>
      </c>
      <c r="C98" s="83">
        <v>470000</v>
      </c>
      <c r="E98" s="82">
        <v>-1497575.84</v>
      </c>
    </row>
    <row r="99" spans="1:6" ht="15" hidden="1" customHeight="1" x14ac:dyDescent="0.25">
      <c r="A99" s="77">
        <v>44690</v>
      </c>
      <c r="B99" s="76" t="s">
        <v>338</v>
      </c>
      <c r="C99" s="83">
        <v>28149.7</v>
      </c>
      <c r="E99" s="82">
        <v>-1525725.54</v>
      </c>
    </row>
    <row r="100" spans="1:6" ht="15" hidden="1" customHeight="1" x14ac:dyDescent="0.25">
      <c r="A100" s="77">
        <v>44690</v>
      </c>
      <c r="B100" s="76" t="s">
        <v>339</v>
      </c>
      <c r="C100" s="83">
        <v>2955.72</v>
      </c>
      <c r="E100" s="82">
        <v>-1528681.26</v>
      </c>
    </row>
    <row r="101" spans="1:6" ht="15" hidden="1" customHeight="1" x14ac:dyDescent="0.25">
      <c r="A101" s="77">
        <v>44690</v>
      </c>
      <c r="B101" s="76" t="s">
        <v>331</v>
      </c>
      <c r="C101" s="81">
        <v>422.25</v>
      </c>
      <c r="E101" s="82">
        <v>-1529103.51</v>
      </c>
    </row>
    <row r="102" spans="1:6" ht="15" hidden="1" customHeight="1" x14ac:dyDescent="0.25">
      <c r="A102" s="77">
        <v>44690</v>
      </c>
      <c r="B102" s="76" t="s">
        <v>327</v>
      </c>
      <c r="C102" s="81">
        <v>590</v>
      </c>
      <c r="E102" s="82">
        <v>-1529693.51</v>
      </c>
    </row>
    <row r="103" spans="1:6" ht="15" hidden="1" customHeight="1" x14ac:dyDescent="0.25">
      <c r="A103" s="77">
        <v>44690</v>
      </c>
      <c r="B103" s="76" t="s">
        <v>328</v>
      </c>
      <c r="C103" s="81">
        <v>123.9</v>
      </c>
      <c r="E103" s="82">
        <v>-1529817.41</v>
      </c>
    </row>
    <row r="104" spans="1:6" ht="15" hidden="1" customHeight="1" x14ac:dyDescent="0.25">
      <c r="A104" s="77">
        <v>44690</v>
      </c>
      <c r="B104" s="76" t="s">
        <v>330</v>
      </c>
      <c r="C104" s="80"/>
      <c r="D104" s="83">
        <v>100000</v>
      </c>
      <c r="E104" s="82">
        <v>-1429817.41</v>
      </c>
    </row>
    <row r="105" spans="1:6" ht="15" hidden="1" customHeight="1" x14ac:dyDescent="0.25">
      <c r="A105" s="77">
        <v>44690</v>
      </c>
      <c r="B105" s="76" t="s">
        <v>330</v>
      </c>
      <c r="C105" s="80"/>
      <c r="D105" s="83">
        <v>101000</v>
      </c>
      <c r="E105" s="82">
        <v>-1328817.4099999999</v>
      </c>
    </row>
    <row r="106" spans="1:6" ht="15" hidden="1" customHeight="1" x14ac:dyDescent="0.25">
      <c r="A106" s="77">
        <v>44690</v>
      </c>
      <c r="B106" s="76" t="s">
        <v>330</v>
      </c>
      <c r="C106" s="80"/>
      <c r="D106" s="83">
        <v>100000</v>
      </c>
      <c r="E106" s="82">
        <v>-1228817.4099999999</v>
      </c>
    </row>
    <row r="107" spans="1:6" ht="15" hidden="1" customHeight="1" x14ac:dyDescent="0.25">
      <c r="A107" s="77">
        <v>44690</v>
      </c>
      <c r="B107" s="76" t="s">
        <v>330</v>
      </c>
      <c r="C107" s="80"/>
      <c r="D107" s="83">
        <v>99000</v>
      </c>
      <c r="E107" s="82">
        <v>-1129817.4099999999</v>
      </c>
    </row>
    <row r="108" spans="1:6" ht="15" hidden="1" customHeight="1" x14ac:dyDescent="0.25">
      <c r="A108" s="77">
        <v>44690</v>
      </c>
      <c r="B108" s="76" t="s">
        <v>325</v>
      </c>
      <c r="C108" s="80"/>
      <c r="D108" s="83">
        <v>3000000</v>
      </c>
      <c r="E108" s="82">
        <v>1870182.59</v>
      </c>
    </row>
    <row r="109" spans="1:6" ht="15" hidden="1" customHeight="1" x14ac:dyDescent="0.25">
      <c r="A109" s="77">
        <v>44690</v>
      </c>
      <c r="B109" s="76" t="s">
        <v>337</v>
      </c>
      <c r="C109" s="83">
        <v>1850000</v>
      </c>
      <c r="E109" s="82">
        <v>20182.59</v>
      </c>
    </row>
    <row r="110" spans="1:6" ht="15" hidden="1" customHeight="1" x14ac:dyDescent="0.25">
      <c r="A110" s="77">
        <v>44690</v>
      </c>
      <c r="B110" s="76" t="s">
        <v>344</v>
      </c>
      <c r="C110" s="80"/>
      <c r="D110" s="83">
        <v>320000</v>
      </c>
      <c r="E110" s="82">
        <v>340182.59</v>
      </c>
      <c r="F110" s="75" t="s">
        <v>371</v>
      </c>
    </row>
    <row r="111" spans="1:6" ht="15" hidden="1" customHeight="1" x14ac:dyDescent="0.25">
      <c r="A111" s="77">
        <v>44690</v>
      </c>
      <c r="B111" s="76" t="s">
        <v>353</v>
      </c>
      <c r="C111" s="83">
        <v>8987.66</v>
      </c>
      <c r="E111" s="82">
        <v>331194.93</v>
      </c>
    </row>
    <row r="112" spans="1:6" ht="15" hidden="1" customHeight="1" x14ac:dyDescent="0.25">
      <c r="A112" s="77">
        <v>44690</v>
      </c>
      <c r="B112" s="76" t="s">
        <v>353</v>
      </c>
      <c r="C112" s="83">
        <v>29701.86</v>
      </c>
      <c r="E112" s="82">
        <v>301493.07</v>
      </c>
    </row>
    <row r="113" spans="1:6" ht="15" hidden="1" customHeight="1" x14ac:dyDescent="0.25">
      <c r="A113" s="77">
        <v>44690</v>
      </c>
      <c r="B113" s="76" t="s">
        <v>353</v>
      </c>
      <c r="C113" s="83">
        <v>29946.09</v>
      </c>
      <c r="E113" s="82">
        <v>271546.98</v>
      </c>
    </row>
    <row r="114" spans="1:6" ht="15" hidden="1" customHeight="1" x14ac:dyDescent="0.25">
      <c r="A114" s="77">
        <v>44690</v>
      </c>
      <c r="B114" s="76" t="s">
        <v>353</v>
      </c>
      <c r="C114" s="83">
        <v>30176.36</v>
      </c>
      <c r="E114" s="82">
        <v>241370.62</v>
      </c>
    </row>
    <row r="115" spans="1:6" ht="15" hidden="1" customHeight="1" x14ac:dyDescent="0.25">
      <c r="A115" s="77">
        <v>44690</v>
      </c>
      <c r="B115" s="76" t="s">
        <v>353</v>
      </c>
      <c r="C115" s="83">
        <v>30247.3</v>
      </c>
      <c r="E115" s="82">
        <v>211123.32</v>
      </c>
    </row>
    <row r="116" spans="1:6" ht="15" hidden="1" customHeight="1" x14ac:dyDescent="0.25">
      <c r="A116" s="77">
        <v>44690</v>
      </c>
      <c r="B116" s="76" t="s">
        <v>351</v>
      </c>
      <c r="C116" s="83">
        <v>180097.53</v>
      </c>
      <c r="E116" s="82">
        <v>31025.79</v>
      </c>
    </row>
    <row r="117" spans="1:6" ht="15" hidden="1" customHeight="1" x14ac:dyDescent="0.25">
      <c r="A117" s="77">
        <v>44690</v>
      </c>
      <c r="B117" s="76" t="s">
        <v>320</v>
      </c>
      <c r="C117" s="83">
        <v>20847.759999999998</v>
      </c>
      <c r="E117" s="82">
        <v>10178.030000000001</v>
      </c>
    </row>
    <row r="118" spans="1:6" ht="15" hidden="1" customHeight="1" x14ac:dyDescent="0.25">
      <c r="A118" s="77">
        <v>44690</v>
      </c>
      <c r="B118" s="76" t="s">
        <v>321</v>
      </c>
      <c r="C118" s="83">
        <v>20400</v>
      </c>
      <c r="E118" s="82">
        <v>-10221.969999999999</v>
      </c>
    </row>
    <row r="119" spans="1:6" ht="15" hidden="1" customHeight="1" x14ac:dyDescent="0.25">
      <c r="A119" s="77">
        <v>44690</v>
      </c>
      <c r="B119" s="85" t="s">
        <v>372</v>
      </c>
      <c r="C119" s="83">
        <v>41650</v>
      </c>
      <c r="E119" s="82">
        <v>-51871.97</v>
      </c>
    </row>
    <row r="120" spans="1:6" ht="15" hidden="1" customHeight="1" x14ac:dyDescent="0.25">
      <c r="A120" s="77">
        <v>44690</v>
      </c>
      <c r="B120" s="85" t="s">
        <v>329</v>
      </c>
      <c r="C120" s="81">
        <v>340</v>
      </c>
      <c r="E120" s="82">
        <v>-52211.97</v>
      </c>
    </row>
    <row r="121" spans="1:6" ht="15" hidden="1" customHeight="1" x14ac:dyDescent="0.25">
      <c r="A121" s="77">
        <v>44691</v>
      </c>
      <c r="B121" s="76" t="s">
        <v>327</v>
      </c>
      <c r="C121" s="81">
        <v>590</v>
      </c>
      <c r="E121" s="82">
        <v>-52801.97</v>
      </c>
    </row>
    <row r="122" spans="1:6" ht="15" hidden="1" customHeight="1" x14ac:dyDescent="0.25">
      <c r="A122" s="77">
        <v>44691</v>
      </c>
      <c r="B122" s="76" t="s">
        <v>328</v>
      </c>
      <c r="C122" s="81">
        <v>123.9</v>
      </c>
      <c r="E122" s="82">
        <v>-52925.87</v>
      </c>
    </row>
    <row r="123" spans="1:6" ht="15" hidden="1" customHeight="1" x14ac:dyDescent="0.25">
      <c r="A123" s="77">
        <v>44691</v>
      </c>
      <c r="B123" s="76" t="s">
        <v>319</v>
      </c>
      <c r="C123" s="80"/>
      <c r="D123" s="83">
        <v>9505755.0800000001</v>
      </c>
      <c r="E123" s="82">
        <v>9452829.2100000009</v>
      </c>
    </row>
    <row r="124" spans="1:6" ht="15" hidden="1" customHeight="1" x14ac:dyDescent="0.25">
      <c r="A124" s="77">
        <v>44691</v>
      </c>
      <c r="B124" s="76" t="s">
        <v>346</v>
      </c>
      <c r="C124" s="83">
        <v>4450000</v>
      </c>
      <c r="E124" s="82">
        <v>5002829.21</v>
      </c>
      <c r="F124" s="75" t="s">
        <v>371</v>
      </c>
    </row>
    <row r="125" spans="1:6" ht="15" hidden="1" customHeight="1" x14ac:dyDescent="0.25">
      <c r="A125" s="77">
        <v>44691</v>
      </c>
      <c r="B125" s="76" t="s">
        <v>340</v>
      </c>
      <c r="C125" s="83">
        <v>2100000</v>
      </c>
      <c r="E125" s="82">
        <v>2902829.21</v>
      </c>
      <c r="F125" s="75" t="s">
        <v>371</v>
      </c>
    </row>
    <row r="126" spans="1:6" ht="15" hidden="1" customHeight="1" x14ac:dyDescent="0.25">
      <c r="A126" s="77">
        <v>44691</v>
      </c>
      <c r="B126" s="76" t="s">
        <v>319</v>
      </c>
      <c r="C126" s="80"/>
      <c r="D126" s="83">
        <v>10003719.49</v>
      </c>
      <c r="E126" s="82">
        <v>12906548.699999999</v>
      </c>
    </row>
    <row r="127" spans="1:6" ht="15" hidden="1" customHeight="1" x14ac:dyDescent="0.25">
      <c r="A127" s="77">
        <v>44691</v>
      </c>
      <c r="B127" s="76" t="s">
        <v>340</v>
      </c>
      <c r="C127" s="83">
        <v>1200000</v>
      </c>
      <c r="E127" s="82">
        <v>11706548.699999999</v>
      </c>
      <c r="F127" s="75" t="s">
        <v>371</v>
      </c>
    </row>
    <row r="128" spans="1:6" ht="15" hidden="1" customHeight="1" x14ac:dyDescent="0.25">
      <c r="A128" s="77">
        <v>44691</v>
      </c>
      <c r="B128" s="76" t="s">
        <v>340</v>
      </c>
      <c r="C128" s="83">
        <v>6170000</v>
      </c>
      <c r="E128" s="82">
        <v>5536548.7000000002</v>
      </c>
      <c r="F128" s="75" t="s">
        <v>371</v>
      </c>
    </row>
    <row r="129" spans="1:6" ht="15" hidden="1" customHeight="1" x14ac:dyDescent="0.25">
      <c r="A129" s="77">
        <v>44691</v>
      </c>
      <c r="B129" s="76" t="s">
        <v>337</v>
      </c>
      <c r="C129" s="83">
        <v>1820000</v>
      </c>
      <c r="E129" s="82">
        <v>3716548.7</v>
      </c>
    </row>
    <row r="130" spans="1:6" ht="15" hidden="1" customHeight="1" x14ac:dyDescent="0.25">
      <c r="A130" s="77">
        <v>44691</v>
      </c>
      <c r="B130" s="76" t="s">
        <v>325</v>
      </c>
      <c r="C130" s="80"/>
      <c r="D130" s="83">
        <v>1500000</v>
      </c>
      <c r="E130" s="82">
        <v>5216548.7</v>
      </c>
    </row>
    <row r="131" spans="1:6" ht="15" hidden="1" customHeight="1" x14ac:dyDescent="0.25">
      <c r="A131" s="77">
        <v>44691</v>
      </c>
      <c r="B131" s="76" t="s">
        <v>332</v>
      </c>
      <c r="C131" s="83">
        <v>160000</v>
      </c>
      <c r="E131" s="82">
        <v>5056548.7</v>
      </c>
    </row>
    <row r="132" spans="1:6" ht="15" hidden="1" customHeight="1" x14ac:dyDescent="0.25">
      <c r="A132" s="77">
        <v>44691</v>
      </c>
      <c r="B132" s="76" t="s">
        <v>326</v>
      </c>
      <c r="C132" s="83">
        <v>32000</v>
      </c>
      <c r="E132" s="82">
        <v>5024548.7</v>
      </c>
    </row>
    <row r="133" spans="1:6" ht="15" hidden="1" customHeight="1" x14ac:dyDescent="0.25">
      <c r="A133" s="77">
        <v>44691</v>
      </c>
      <c r="B133" s="76" t="s">
        <v>345</v>
      </c>
      <c r="C133" s="83">
        <v>150000</v>
      </c>
      <c r="E133" s="82">
        <v>4874548.7</v>
      </c>
      <c r="F133" s="75" t="s">
        <v>371</v>
      </c>
    </row>
    <row r="134" spans="1:6" ht="15" hidden="1" customHeight="1" x14ac:dyDescent="0.25">
      <c r="A134" s="77">
        <v>44691</v>
      </c>
      <c r="B134" s="76" t="s">
        <v>344</v>
      </c>
      <c r="C134" s="83">
        <v>50000</v>
      </c>
      <c r="E134" s="82">
        <v>4824548.7</v>
      </c>
      <c r="F134" s="75" t="s">
        <v>371</v>
      </c>
    </row>
    <row r="135" spans="1:6" ht="15" hidden="1" customHeight="1" x14ac:dyDescent="0.25">
      <c r="A135" s="77">
        <v>44691</v>
      </c>
      <c r="B135" s="76" t="s">
        <v>344</v>
      </c>
      <c r="C135" s="83">
        <v>90000</v>
      </c>
      <c r="E135" s="82">
        <v>4734548.7</v>
      </c>
      <c r="F135" s="75" t="s">
        <v>371</v>
      </c>
    </row>
    <row r="136" spans="1:6" ht="15" hidden="1" customHeight="1" x14ac:dyDescent="0.25">
      <c r="A136" s="77">
        <v>44691</v>
      </c>
      <c r="B136" s="76" t="s">
        <v>347</v>
      </c>
      <c r="C136" s="83">
        <v>4600000</v>
      </c>
      <c r="E136" s="82">
        <v>134548.70000000001</v>
      </c>
      <c r="F136" s="75" t="s">
        <v>371</v>
      </c>
    </row>
    <row r="137" spans="1:6" ht="15" hidden="1" customHeight="1" x14ac:dyDescent="0.25">
      <c r="A137" s="77">
        <v>44691</v>
      </c>
      <c r="B137" s="76" t="s">
        <v>320</v>
      </c>
      <c r="C137" s="83">
        <v>68188.22</v>
      </c>
      <c r="E137" s="82">
        <v>66360.479999999996</v>
      </c>
    </row>
    <row r="138" spans="1:6" ht="15" hidden="1" customHeight="1" x14ac:dyDescent="0.25">
      <c r="A138" s="77">
        <v>44691</v>
      </c>
      <c r="B138" s="76" t="s">
        <v>321</v>
      </c>
      <c r="C138" s="83">
        <v>9000</v>
      </c>
      <c r="E138" s="82">
        <v>57360.480000000003</v>
      </c>
    </row>
    <row r="139" spans="1:6" ht="15" hidden="1" customHeight="1" x14ac:dyDescent="0.25">
      <c r="A139" s="77">
        <v>44691</v>
      </c>
      <c r="B139" s="76" t="s">
        <v>327</v>
      </c>
      <c r="C139" s="81">
        <v>250</v>
      </c>
      <c r="E139" s="82">
        <v>57110.48</v>
      </c>
    </row>
    <row r="140" spans="1:6" ht="15" hidden="1" customHeight="1" x14ac:dyDescent="0.25">
      <c r="A140" s="77">
        <v>44691</v>
      </c>
      <c r="B140" s="76" t="s">
        <v>328</v>
      </c>
      <c r="C140" s="81">
        <v>52.5</v>
      </c>
      <c r="E140" s="82">
        <v>57057.98</v>
      </c>
    </row>
    <row r="141" spans="1:6" ht="15" hidden="1" customHeight="1" x14ac:dyDescent="0.25">
      <c r="A141" s="77">
        <v>44691</v>
      </c>
      <c r="B141" s="76" t="s">
        <v>327</v>
      </c>
      <c r="C141" s="81">
        <v>250</v>
      </c>
      <c r="E141" s="82">
        <v>56807.98</v>
      </c>
    </row>
    <row r="142" spans="1:6" ht="15" hidden="1" customHeight="1" x14ac:dyDescent="0.25">
      <c r="A142" s="77">
        <v>44691</v>
      </c>
      <c r="B142" s="76" t="s">
        <v>328</v>
      </c>
      <c r="C142" s="81">
        <v>52.5</v>
      </c>
      <c r="E142" s="82">
        <v>56755.48</v>
      </c>
    </row>
    <row r="143" spans="1:6" ht="15" hidden="1" customHeight="1" x14ac:dyDescent="0.25">
      <c r="A143" s="77">
        <v>44691</v>
      </c>
      <c r="B143" s="85" t="s">
        <v>372</v>
      </c>
      <c r="C143" s="83">
        <v>18375</v>
      </c>
      <c r="E143" s="82">
        <v>38380.480000000003</v>
      </c>
    </row>
    <row r="144" spans="1:6" ht="15" hidden="1" customHeight="1" x14ac:dyDescent="0.25">
      <c r="A144" s="77">
        <v>44691</v>
      </c>
      <c r="B144" s="85" t="s">
        <v>329</v>
      </c>
      <c r="C144" s="81">
        <v>150</v>
      </c>
      <c r="E144" s="82">
        <v>38230.480000000003</v>
      </c>
    </row>
    <row r="145" spans="1:6" ht="15" hidden="1" customHeight="1" x14ac:dyDescent="0.25">
      <c r="A145" s="77">
        <v>44692</v>
      </c>
      <c r="B145" s="76" t="s">
        <v>326</v>
      </c>
      <c r="C145" s="83">
        <v>850000</v>
      </c>
      <c r="E145" s="82">
        <v>-811769.52</v>
      </c>
    </row>
    <row r="146" spans="1:6" ht="15" hidden="1" customHeight="1" x14ac:dyDescent="0.25">
      <c r="A146" s="77">
        <v>44692</v>
      </c>
      <c r="B146" s="76" t="s">
        <v>326</v>
      </c>
      <c r="C146" s="83">
        <v>140000</v>
      </c>
      <c r="E146" s="82">
        <v>-951769.52</v>
      </c>
    </row>
    <row r="147" spans="1:6" ht="15" hidden="1" customHeight="1" x14ac:dyDescent="0.25">
      <c r="A147" s="77">
        <v>44692</v>
      </c>
      <c r="B147" s="76" t="s">
        <v>327</v>
      </c>
      <c r="C147" s="81">
        <v>590</v>
      </c>
      <c r="E147" s="82">
        <v>-952359.52</v>
      </c>
    </row>
    <row r="148" spans="1:6" ht="15" hidden="1" customHeight="1" x14ac:dyDescent="0.25">
      <c r="A148" s="77">
        <v>44692</v>
      </c>
      <c r="B148" s="76" t="s">
        <v>328</v>
      </c>
      <c r="C148" s="81">
        <v>123.9</v>
      </c>
      <c r="E148" s="82">
        <v>-952483.42</v>
      </c>
    </row>
    <row r="149" spans="1:6" ht="15" hidden="1" customHeight="1" x14ac:dyDescent="0.25">
      <c r="A149" s="77">
        <v>44692</v>
      </c>
      <c r="B149" s="76" t="s">
        <v>319</v>
      </c>
      <c r="C149" s="80"/>
      <c r="D149" s="83">
        <v>1541379.59</v>
      </c>
      <c r="E149" s="82">
        <v>588896.17000000004</v>
      </c>
    </row>
    <row r="150" spans="1:6" ht="15" hidden="1" customHeight="1" x14ac:dyDescent="0.25">
      <c r="A150" s="77">
        <v>44692</v>
      </c>
      <c r="B150" s="76" t="s">
        <v>340</v>
      </c>
      <c r="C150" s="83">
        <v>580000</v>
      </c>
      <c r="E150" s="82">
        <v>8896.17</v>
      </c>
      <c r="F150" s="75" t="s">
        <v>371</v>
      </c>
    </row>
    <row r="151" spans="1:6" ht="15" hidden="1" customHeight="1" x14ac:dyDescent="0.25">
      <c r="A151" s="77">
        <v>44692</v>
      </c>
      <c r="B151" s="76" t="s">
        <v>332</v>
      </c>
      <c r="C151" s="80"/>
      <c r="D151" s="83">
        <v>100000</v>
      </c>
      <c r="E151" s="82">
        <v>108896.17</v>
      </c>
    </row>
    <row r="152" spans="1:6" ht="15" hidden="1" customHeight="1" x14ac:dyDescent="0.25">
      <c r="A152" s="77">
        <v>44692</v>
      </c>
      <c r="B152" s="76" t="s">
        <v>346</v>
      </c>
      <c r="C152" s="80"/>
      <c r="D152" s="83">
        <v>80000</v>
      </c>
      <c r="E152" s="82">
        <v>188896.17</v>
      </c>
      <c r="F152" s="75" t="s">
        <v>371</v>
      </c>
    </row>
    <row r="153" spans="1:6" ht="15" hidden="1" customHeight="1" x14ac:dyDescent="0.25">
      <c r="A153" s="77">
        <v>44692</v>
      </c>
      <c r="B153" s="76" t="s">
        <v>334</v>
      </c>
      <c r="C153" s="80"/>
      <c r="D153" s="83">
        <v>60000</v>
      </c>
      <c r="E153" s="82">
        <v>248896.17</v>
      </c>
    </row>
    <row r="154" spans="1:6" ht="15" hidden="1" customHeight="1" x14ac:dyDescent="0.25">
      <c r="A154" s="77">
        <v>44692</v>
      </c>
      <c r="B154" s="76" t="s">
        <v>354</v>
      </c>
      <c r="C154" s="83">
        <v>22359.95</v>
      </c>
      <c r="E154" s="82">
        <v>226536.22</v>
      </c>
    </row>
    <row r="155" spans="1:6" ht="15" hidden="1" customHeight="1" x14ac:dyDescent="0.25">
      <c r="A155" s="77">
        <v>44692</v>
      </c>
      <c r="B155" s="76" t="s">
        <v>354</v>
      </c>
      <c r="C155" s="83">
        <v>23320.43</v>
      </c>
      <c r="E155" s="82">
        <v>203215.79</v>
      </c>
    </row>
    <row r="156" spans="1:6" ht="15" hidden="1" customHeight="1" x14ac:dyDescent="0.25">
      <c r="A156" s="77">
        <v>44692</v>
      </c>
      <c r="B156" s="76" t="s">
        <v>354</v>
      </c>
      <c r="C156" s="83">
        <v>30440.3</v>
      </c>
      <c r="E156" s="82">
        <v>172775.49</v>
      </c>
    </row>
    <row r="157" spans="1:6" ht="15" hidden="1" customHeight="1" x14ac:dyDescent="0.25">
      <c r="A157" s="77">
        <v>44692</v>
      </c>
      <c r="B157" s="76" t="s">
        <v>354</v>
      </c>
      <c r="C157" s="83">
        <v>32443.88</v>
      </c>
      <c r="E157" s="82">
        <v>140331.60999999999</v>
      </c>
    </row>
    <row r="158" spans="1:6" ht="15" hidden="1" customHeight="1" x14ac:dyDescent="0.25">
      <c r="A158" s="77">
        <v>44692</v>
      </c>
      <c r="B158" s="76" t="s">
        <v>354</v>
      </c>
      <c r="C158" s="83">
        <v>34108.199999999997</v>
      </c>
      <c r="E158" s="82">
        <v>106223.41</v>
      </c>
    </row>
    <row r="159" spans="1:6" ht="15" hidden="1" customHeight="1" x14ac:dyDescent="0.25">
      <c r="A159" s="77">
        <v>44692</v>
      </c>
      <c r="B159" s="76" t="s">
        <v>354</v>
      </c>
      <c r="C159" s="83">
        <v>34108.199999999997</v>
      </c>
      <c r="E159" s="82">
        <v>72115.210000000006</v>
      </c>
    </row>
    <row r="160" spans="1:6" ht="15" hidden="1" customHeight="1" x14ac:dyDescent="0.25">
      <c r="A160" s="77">
        <v>44692</v>
      </c>
      <c r="B160" s="76" t="s">
        <v>354</v>
      </c>
      <c r="C160" s="83">
        <v>34108.199999999997</v>
      </c>
      <c r="E160" s="82">
        <v>38007.01</v>
      </c>
    </row>
    <row r="161" spans="1:5" ht="15" hidden="1" customHeight="1" x14ac:dyDescent="0.25">
      <c r="A161" s="77">
        <v>44692</v>
      </c>
      <c r="B161" s="76" t="s">
        <v>352</v>
      </c>
      <c r="C161" s="83">
        <v>1600.03</v>
      </c>
      <c r="E161" s="82">
        <v>36406.980000000003</v>
      </c>
    </row>
    <row r="162" spans="1:5" ht="15" hidden="1" customHeight="1" x14ac:dyDescent="0.25">
      <c r="A162" s="77">
        <v>44692</v>
      </c>
      <c r="B162" s="76" t="s">
        <v>370</v>
      </c>
      <c r="C162" s="83">
        <v>4355.37</v>
      </c>
      <c r="E162" s="82">
        <v>32051.61</v>
      </c>
    </row>
    <row r="163" spans="1:5" ht="15" hidden="1" customHeight="1" x14ac:dyDescent="0.25">
      <c r="A163" s="77">
        <v>44692</v>
      </c>
      <c r="B163" s="76" t="s">
        <v>326</v>
      </c>
      <c r="C163" s="83">
        <v>270000</v>
      </c>
      <c r="E163" s="82">
        <v>-237948.39</v>
      </c>
    </row>
    <row r="164" spans="1:5" ht="15" hidden="1" customHeight="1" x14ac:dyDescent="0.25">
      <c r="A164" s="77">
        <v>44692</v>
      </c>
      <c r="B164" s="76" t="s">
        <v>321</v>
      </c>
      <c r="C164" s="81">
        <v>360</v>
      </c>
      <c r="E164" s="82">
        <v>-238308.39</v>
      </c>
    </row>
    <row r="165" spans="1:5" ht="15" hidden="1" customHeight="1" x14ac:dyDescent="0.25">
      <c r="A165" s="77">
        <v>44692</v>
      </c>
      <c r="B165" s="76" t="s">
        <v>320</v>
      </c>
      <c r="C165" s="83">
        <v>12460.13</v>
      </c>
      <c r="E165" s="82">
        <v>-250768.52</v>
      </c>
    </row>
    <row r="166" spans="1:5" ht="15" hidden="1" customHeight="1" x14ac:dyDescent="0.25">
      <c r="A166" s="77">
        <v>44692</v>
      </c>
      <c r="B166" s="85" t="s">
        <v>329</v>
      </c>
      <c r="C166" s="81">
        <v>6</v>
      </c>
      <c r="E166" s="82">
        <v>-250774.52</v>
      </c>
    </row>
    <row r="167" spans="1:5" ht="15" hidden="1" customHeight="1" x14ac:dyDescent="0.25">
      <c r="A167" s="77">
        <v>44692</v>
      </c>
      <c r="B167" s="85" t="s">
        <v>372</v>
      </c>
      <c r="C167" s="81">
        <v>735</v>
      </c>
      <c r="E167" s="82">
        <v>-251509.52</v>
      </c>
    </row>
    <row r="168" spans="1:5" ht="15" hidden="1" customHeight="1" x14ac:dyDescent="0.25">
      <c r="A168" s="77">
        <v>44693</v>
      </c>
      <c r="B168" s="76" t="s">
        <v>326</v>
      </c>
      <c r="C168" s="83">
        <v>113445</v>
      </c>
      <c r="E168" s="82">
        <v>-364954.52</v>
      </c>
    </row>
    <row r="169" spans="1:5" ht="15" hidden="1" customHeight="1" x14ac:dyDescent="0.25">
      <c r="A169" s="77">
        <v>44693</v>
      </c>
      <c r="B169" s="76" t="s">
        <v>326</v>
      </c>
      <c r="C169" s="83">
        <v>250000</v>
      </c>
      <c r="E169" s="82">
        <v>-614954.52</v>
      </c>
    </row>
    <row r="170" spans="1:5" ht="15" hidden="1" customHeight="1" x14ac:dyDescent="0.25">
      <c r="A170" s="77">
        <v>44693</v>
      </c>
      <c r="B170" s="76" t="s">
        <v>327</v>
      </c>
      <c r="C170" s="81">
        <v>590</v>
      </c>
      <c r="E170" s="82">
        <v>-615544.52</v>
      </c>
    </row>
    <row r="171" spans="1:5" ht="15" hidden="1" customHeight="1" x14ac:dyDescent="0.25">
      <c r="A171" s="77">
        <v>44693</v>
      </c>
      <c r="B171" s="76" t="s">
        <v>328</v>
      </c>
      <c r="C171" s="81">
        <v>123.9</v>
      </c>
      <c r="E171" s="82">
        <v>-615668.42000000004</v>
      </c>
    </row>
    <row r="172" spans="1:5" ht="15" hidden="1" customHeight="1" x14ac:dyDescent="0.25">
      <c r="A172" s="77">
        <v>44693</v>
      </c>
      <c r="B172" s="76" t="s">
        <v>330</v>
      </c>
      <c r="C172" s="80"/>
      <c r="D172" s="83">
        <v>99000</v>
      </c>
      <c r="E172" s="82">
        <v>-516668.42</v>
      </c>
    </row>
    <row r="173" spans="1:5" ht="15" hidden="1" customHeight="1" x14ac:dyDescent="0.25">
      <c r="A173" s="77">
        <v>44693</v>
      </c>
      <c r="B173" s="76" t="s">
        <v>330</v>
      </c>
      <c r="C173" s="80"/>
      <c r="D173" s="83">
        <v>100000</v>
      </c>
      <c r="E173" s="82">
        <v>-416668.42</v>
      </c>
    </row>
    <row r="174" spans="1:5" ht="15" hidden="1" customHeight="1" x14ac:dyDescent="0.25">
      <c r="A174" s="77">
        <v>44693</v>
      </c>
      <c r="B174" s="76" t="s">
        <v>330</v>
      </c>
      <c r="C174" s="80"/>
      <c r="D174" s="83">
        <v>100000</v>
      </c>
      <c r="E174" s="82">
        <v>-316668.42</v>
      </c>
    </row>
    <row r="175" spans="1:5" ht="15" hidden="1" customHeight="1" x14ac:dyDescent="0.25">
      <c r="A175" s="77">
        <v>44693</v>
      </c>
      <c r="B175" s="76" t="s">
        <v>330</v>
      </c>
      <c r="C175" s="80"/>
      <c r="D175" s="83">
        <v>51000</v>
      </c>
      <c r="E175" s="82">
        <v>-265668.42</v>
      </c>
    </row>
    <row r="176" spans="1:5" ht="15" hidden="1" customHeight="1" x14ac:dyDescent="0.25">
      <c r="A176" s="77">
        <v>44693</v>
      </c>
      <c r="B176" s="76" t="s">
        <v>348</v>
      </c>
      <c r="C176" s="80"/>
      <c r="D176" s="83">
        <v>300000</v>
      </c>
      <c r="E176" s="82">
        <v>34331.58</v>
      </c>
    </row>
    <row r="177" spans="1:6" ht="15" hidden="1" customHeight="1" x14ac:dyDescent="0.25">
      <c r="A177" s="77">
        <v>44693</v>
      </c>
      <c r="B177" s="76" t="s">
        <v>348</v>
      </c>
      <c r="C177" s="80"/>
      <c r="D177" s="83">
        <v>600000</v>
      </c>
      <c r="E177" s="82">
        <v>634331.57999999996</v>
      </c>
    </row>
    <row r="178" spans="1:6" ht="15" hidden="1" customHeight="1" x14ac:dyDescent="0.25">
      <c r="A178" s="77">
        <v>44693</v>
      </c>
      <c r="B178" s="76" t="s">
        <v>337</v>
      </c>
      <c r="C178" s="83">
        <v>600000</v>
      </c>
      <c r="E178" s="82">
        <v>34331.58</v>
      </c>
    </row>
    <row r="179" spans="1:6" ht="15" hidden="1" customHeight="1" x14ac:dyDescent="0.25">
      <c r="A179" s="77">
        <v>44693</v>
      </c>
      <c r="B179" s="76" t="s">
        <v>344</v>
      </c>
      <c r="C179" s="80"/>
      <c r="D179" s="83">
        <v>150000</v>
      </c>
      <c r="E179" s="82">
        <v>184331.58</v>
      </c>
      <c r="F179" s="75" t="s">
        <v>371</v>
      </c>
    </row>
    <row r="180" spans="1:6" ht="15" hidden="1" customHeight="1" x14ac:dyDescent="0.25">
      <c r="A180" s="77">
        <v>44693</v>
      </c>
      <c r="B180" s="76" t="s">
        <v>351</v>
      </c>
      <c r="C180" s="83">
        <v>178921.66</v>
      </c>
      <c r="E180" s="82">
        <v>5409.92</v>
      </c>
    </row>
    <row r="181" spans="1:6" ht="15" hidden="1" customHeight="1" x14ac:dyDescent="0.25">
      <c r="A181" s="77">
        <v>44693</v>
      </c>
      <c r="B181" s="76" t="s">
        <v>370</v>
      </c>
      <c r="C181" s="83">
        <v>4361.71</v>
      </c>
      <c r="E181" s="82">
        <v>1048.21</v>
      </c>
    </row>
    <row r="182" spans="1:6" ht="15" hidden="1" customHeight="1" x14ac:dyDescent="0.25">
      <c r="A182" s="77">
        <v>44693</v>
      </c>
      <c r="B182" s="76" t="s">
        <v>320</v>
      </c>
      <c r="C182" s="83">
        <v>6889.1</v>
      </c>
      <c r="E182" s="82">
        <v>-5840.89</v>
      </c>
    </row>
    <row r="183" spans="1:6" ht="15" hidden="1" customHeight="1" x14ac:dyDescent="0.25">
      <c r="A183" s="77">
        <v>44693</v>
      </c>
      <c r="B183" s="76" t="s">
        <v>321</v>
      </c>
      <c r="C183" s="83">
        <v>2100</v>
      </c>
      <c r="E183" s="82">
        <v>-7940.89</v>
      </c>
    </row>
    <row r="184" spans="1:6" ht="15" hidden="1" customHeight="1" x14ac:dyDescent="0.25">
      <c r="A184" s="77">
        <v>44693</v>
      </c>
      <c r="B184" s="85" t="s">
        <v>372</v>
      </c>
      <c r="C184" s="83">
        <v>4287.5</v>
      </c>
      <c r="E184" s="82">
        <v>-12228.39</v>
      </c>
    </row>
    <row r="185" spans="1:6" ht="15" hidden="1" customHeight="1" x14ac:dyDescent="0.25">
      <c r="A185" s="77">
        <v>44693</v>
      </c>
      <c r="B185" s="85" t="s">
        <v>329</v>
      </c>
      <c r="C185" s="81">
        <v>35</v>
      </c>
      <c r="E185" s="82">
        <v>-12263.39</v>
      </c>
    </row>
    <row r="186" spans="1:6" ht="15" hidden="1" customHeight="1" x14ac:dyDescent="0.25">
      <c r="A186" s="77">
        <v>44694</v>
      </c>
      <c r="B186" s="76" t="s">
        <v>326</v>
      </c>
      <c r="C186" s="83">
        <v>139000</v>
      </c>
      <c r="E186" s="82">
        <v>-151263.39000000001</v>
      </c>
    </row>
    <row r="187" spans="1:6" ht="15" hidden="1" customHeight="1" x14ac:dyDescent="0.25">
      <c r="A187" s="77">
        <v>44694</v>
      </c>
      <c r="B187" s="76" t="s">
        <v>326</v>
      </c>
      <c r="C187" s="83">
        <v>185000</v>
      </c>
      <c r="E187" s="82">
        <v>-336263.39</v>
      </c>
    </row>
    <row r="188" spans="1:6" ht="15" hidden="1" customHeight="1" x14ac:dyDescent="0.25">
      <c r="A188" s="77">
        <v>44694</v>
      </c>
      <c r="B188" s="76" t="s">
        <v>326</v>
      </c>
      <c r="C188" s="83">
        <v>250000</v>
      </c>
      <c r="E188" s="82">
        <v>-586263.39</v>
      </c>
    </row>
    <row r="189" spans="1:6" ht="15" hidden="1" customHeight="1" x14ac:dyDescent="0.25">
      <c r="A189" s="77">
        <v>44694</v>
      </c>
      <c r="B189" s="76" t="s">
        <v>326</v>
      </c>
      <c r="C189" s="83">
        <v>300000</v>
      </c>
      <c r="E189" s="82">
        <v>-886263.39</v>
      </c>
    </row>
    <row r="190" spans="1:6" ht="15" hidden="1" customHeight="1" x14ac:dyDescent="0.25">
      <c r="A190" s="77">
        <v>44694</v>
      </c>
      <c r="B190" s="76" t="s">
        <v>326</v>
      </c>
      <c r="C190" s="83">
        <v>300000</v>
      </c>
      <c r="E190" s="82">
        <v>-1186263.3899999999</v>
      </c>
    </row>
    <row r="191" spans="1:6" ht="15" hidden="1" customHeight="1" x14ac:dyDescent="0.25">
      <c r="A191" s="77">
        <v>44694</v>
      </c>
      <c r="B191" s="76" t="s">
        <v>344</v>
      </c>
      <c r="C191" s="80"/>
      <c r="D191" s="83">
        <v>400000</v>
      </c>
      <c r="E191" s="82">
        <v>-786263.39</v>
      </c>
      <c r="F191" s="75" t="s">
        <v>371</v>
      </c>
    </row>
    <row r="192" spans="1:6" ht="15" hidden="1" customHeight="1" x14ac:dyDescent="0.25">
      <c r="A192" s="77">
        <v>44694</v>
      </c>
      <c r="B192" s="85" t="s">
        <v>325</v>
      </c>
      <c r="C192" s="80"/>
      <c r="D192" s="83">
        <v>2000000</v>
      </c>
      <c r="E192" s="82">
        <v>1213736.6100000001</v>
      </c>
    </row>
    <row r="193" spans="1:6" ht="15" hidden="1" customHeight="1" x14ac:dyDescent="0.25">
      <c r="A193" s="77">
        <v>44694</v>
      </c>
      <c r="B193" s="76" t="s">
        <v>325</v>
      </c>
      <c r="C193" s="80"/>
      <c r="D193" s="81">
        <v>824.41</v>
      </c>
      <c r="E193" s="82">
        <v>1214561.02</v>
      </c>
    </row>
    <row r="194" spans="1:6" ht="15" hidden="1" customHeight="1" x14ac:dyDescent="0.25">
      <c r="A194" s="77">
        <v>44694</v>
      </c>
      <c r="B194" s="76" t="s">
        <v>346</v>
      </c>
      <c r="C194" s="83">
        <v>710000</v>
      </c>
      <c r="E194" s="82">
        <v>504561.02</v>
      </c>
      <c r="F194" s="75" t="s">
        <v>371</v>
      </c>
    </row>
    <row r="195" spans="1:6" ht="15" hidden="1" customHeight="1" x14ac:dyDescent="0.25">
      <c r="A195" s="77">
        <v>44694</v>
      </c>
      <c r="B195" s="76" t="s">
        <v>326</v>
      </c>
      <c r="C195" s="83">
        <v>110000</v>
      </c>
      <c r="E195" s="82">
        <v>394561.02</v>
      </c>
    </row>
    <row r="196" spans="1:6" ht="15" hidden="1" customHeight="1" x14ac:dyDescent="0.25">
      <c r="A196" s="77">
        <v>44694</v>
      </c>
      <c r="B196" s="76" t="s">
        <v>334</v>
      </c>
      <c r="C196" s="80"/>
      <c r="D196" s="83">
        <v>500000</v>
      </c>
      <c r="E196" s="82">
        <v>894561.02</v>
      </c>
    </row>
    <row r="197" spans="1:6" ht="15" hidden="1" customHeight="1" x14ac:dyDescent="0.25">
      <c r="A197" s="77">
        <v>44694</v>
      </c>
      <c r="B197" s="76" t="s">
        <v>355</v>
      </c>
      <c r="C197" s="83">
        <v>213098.19</v>
      </c>
      <c r="E197" s="82">
        <v>681462.83</v>
      </c>
    </row>
    <row r="198" spans="1:6" ht="15" hidden="1" customHeight="1" x14ac:dyDescent="0.25">
      <c r="A198" s="77">
        <v>44694</v>
      </c>
      <c r="B198" s="76" t="s">
        <v>357</v>
      </c>
      <c r="C198" s="83">
        <v>275517.71000000002</v>
      </c>
      <c r="E198" s="82">
        <v>405945.12</v>
      </c>
    </row>
    <row r="199" spans="1:6" ht="15" hidden="1" customHeight="1" x14ac:dyDescent="0.25">
      <c r="A199" s="77">
        <v>44694</v>
      </c>
      <c r="B199" s="76" t="s">
        <v>356</v>
      </c>
      <c r="C199" s="83">
        <v>331833.51</v>
      </c>
      <c r="E199" s="82">
        <v>74111.61</v>
      </c>
    </row>
    <row r="200" spans="1:6" ht="15" hidden="1" customHeight="1" x14ac:dyDescent="0.25">
      <c r="A200" s="77">
        <v>44694</v>
      </c>
      <c r="B200" s="76" t="s">
        <v>334</v>
      </c>
      <c r="C200" s="80"/>
      <c r="D200" s="83">
        <v>20000</v>
      </c>
      <c r="E200" s="82">
        <v>94111.61</v>
      </c>
    </row>
    <row r="201" spans="1:6" ht="15" hidden="1" customHeight="1" x14ac:dyDescent="0.25">
      <c r="A201" s="77">
        <v>44694</v>
      </c>
      <c r="B201" s="76" t="s">
        <v>353</v>
      </c>
      <c r="C201" s="83">
        <v>30261.05</v>
      </c>
      <c r="E201" s="82">
        <v>63850.559999999998</v>
      </c>
    </row>
    <row r="202" spans="1:6" ht="15" hidden="1" customHeight="1" x14ac:dyDescent="0.25">
      <c r="A202" s="77">
        <v>44694</v>
      </c>
      <c r="B202" s="76" t="s">
        <v>351</v>
      </c>
      <c r="C202" s="83">
        <v>54558.77</v>
      </c>
      <c r="E202" s="82">
        <v>9291.7900000000009</v>
      </c>
    </row>
    <row r="203" spans="1:6" ht="15" hidden="1" customHeight="1" x14ac:dyDescent="0.25">
      <c r="A203" s="77">
        <v>44694</v>
      </c>
      <c r="B203" s="76" t="s">
        <v>325</v>
      </c>
      <c r="C203" s="80"/>
      <c r="D203" s="83">
        <v>217000</v>
      </c>
      <c r="E203" s="82">
        <v>226291.79</v>
      </c>
    </row>
    <row r="204" spans="1:6" ht="15" hidden="1" customHeight="1" x14ac:dyDescent="0.25">
      <c r="A204" s="77">
        <v>44694</v>
      </c>
      <c r="B204" s="76" t="s">
        <v>325</v>
      </c>
      <c r="C204" s="80"/>
      <c r="D204" s="83">
        <v>368100</v>
      </c>
      <c r="E204" s="82">
        <v>594391.79</v>
      </c>
    </row>
    <row r="205" spans="1:6" ht="15" hidden="1" customHeight="1" x14ac:dyDescent="0.25">
      <c r="A205" s="77">
        <v>44694</v>
      </c>
      <c r="B205" s="76" t="s">
        <v>326</v>
      </c>
      <c r="C205" s="83">
        <v>270000</v>
      </c>
      <c r="E205" s="82">
        <v>324391.78999999998</v>
      </c>
    </row>
    <row r="206" spans="1:6" ht="15" hidden="1" customHeight="1" x14ac:dyDescent="0.25">
      <c r="A206" s="77">
        <v>44694</v>
      </c>
      <c r="B206" s="76" t="s">
        <v>320</v>
      </c>
      <c r="C206" s="83">
        <v>14781.56</v>
      </c>
      <c r="E206" s="82">
        <v>309610.23</v>
      </c>
    </row>
    <row r="207" spans="1:6" ht="15" hidden="1" customHeight="1" x14ac:dyDescent="0.25">
      <c r="A207" s="77">
        <v>44694</v>
      </c>
      <c r="B207" s="76" t="s">
        <v>321</v>
      </c>
      <c r="C207" s="83">
        <v>18635.55</v>
      </c>
      <c r="E207" s="82">
        <v>290974.68</v>
      </c>
    </row>
    <row r="208" spans="1:6" ht="15" hidden="1" customHeight="1" x14ac:dyDescent="0.25">
      <c r="A208" s="77">
        <v>44694</v>
      </c>
      <c r="B208" s="85" t="s">
        <v>372</v>
      </c>
      <c r="C208" s="83">
        <v>38047.58</v>
      </c>
      <c r="E208" s="82">
        <v>252927.1</v>
      </c>
    </row>
    <row r="209" spans="1:5" ht="15" hidden="1" customHeight="1" x14ac:dyDescent="0.25">
      <c r="A209" s="77">
        <v>44694</v>
      </c>
      <c r="B209" s="85" t="s">
        <v>329</v>
      </c>
      <c r="C209" s="81">
        <v>310.58999999999997</v>
      </c>
      <c r="E209" s="82">
        <v>252616.51</v>
      </c>
    </row>
    <row r="210" spans="1:5" ht="15" hidden="1" customHeight="1" x14ac:dyDescent="0.25">
      <c r="A210" s="77">
        <v>44694</v>
      </c>
      <c r="B210" s="76" t="s">
        <v>326</v>
      </c>
      <c r="C210" s="83">
        <v>217000</v>
      </c>
      <c r="E210" s="82">
        <v>35616.51</v>
      </c>
    </row>
    <row r="211" spans="1:5" ht="15" hidden="1" customHeight="1" x14ac:dyDescent="0.25">
      <c r="A211" s="77">
        <v>44697</v>
      </c>
      <c r="B211" s="76" t="s">
        <v>325</v>
      </c>
      <c r="C211" s="80"/>
      <c r="D211" s="83">
        <v>1022704.8</v>
      </c>
      <c r="E211" s="82">
        <v>1058321.31</v>
      </c>
    </row>
    <row r="212" spans="1:5" ht="15" hidden="1" customHeight="1" x14ac:dyDescent="0.25">
      <c r="A212" s="77">
        <v>44697</v>
      </c>
      <c r="B212" s="76" t="s">
        <v>325</v>
      </c>
      <c r="C212" s="80"/>
      <c r="D212" s="83">
        <v>685126.96</v>
      </c>
      <c r="E212" s="82">
        <v>1743448.27</v>
      </c>
    </row>
    <row r="213" spans="1:5" ht="15" hidden="1" customHeight="1" x14ac:dyDescent="0.25">
      <c r="A213" s="77">
        <v>44697</v>
      </c>
      <c r="B213" s="76" t="s">
        <v>325</v>
      </c>
      <c r="C213" s="80"/>
      <c r="D213" s="83">
        <v>81125</v>
      </c>
      <c r="E213" s="82">
        <v>1824573.27</v>
      </c>
    </row>
    <row r="214" spans="1:5" ht="15" hidden="1" customHeight="1" x14ac:dyDescent="0.25">
      <c r="A214" s="77">
        <v>44697</v>
      </c>
      <c r="B214" s="76" t="s">
        <v>325</v>
      </c>
      <c r="C214" s="80"/>
      <c r="D214" s="83">
        <v>1000000</v>
      </c>
      <c r="E214" s="82">
        <v>2824573.27</v>
      </c>
    </row>
    <row r="215" spans="1:5" ht="15" hidden="1" customHeight="1" x14ac:dyDescent="0.25">
      <c r="A215" s="77">
        <v>44697</v>
      </c>
      <c r="B215" s="76" t="s">
        <v>325</v>
      </c>
      <c r="C215" s="80"/>
      <c r="D215" s="83">
        <v>2873000</v>
      </c>
      <c r="E215" s="82">
        <v>5697573.2699999996</v>
      </c>
    </row>
    <row r="216" spans="1:5" ht="15" hidden="1" customHeight="1" x14ac:dyDescent="0.25">
      <c r="A216" s="77">
        <v>44697</v>
      </c>
      <c r="B216" s="76" t="s">
        <v>325</v>
      </c>
      <c r="C216" s="80"/>
      <c r="D216" s="83">
        <v>5352760.75</v>
      </c>
      <c r="E216" s="82">
        <v>11050334.02</v>
      </c>
    </row>
    <row r="217" spans="1:5" ht="15" hidden="1" customHeight="1" x14ac:dyDescent="0.25">
      <c r="A217" s="77">
        <v>44697</v>
      </c>
      <c r="B217" s="76" t="s">
        <v>325</v>
      </c>
      <c r="C217" s="80"/>
      <c r="D217" s="83">
        <v>3902804.82</v>
      </c>
      <c r="E217" s="82">
        <v>14953138.84</v>
      </c>
    </row>
    <row r="218" spans="1:5" ht="15" hidden="1" customHeight="1" x14ac:dyDescent="0.25">
      <c r="A218" s="77">
        <v>44697</v>
      </c>
      <c r="B218" s="76" t="s">
        <v>326</v>
      </c>
      <c r="C218" s="83">
        <v>185150</v>
      </c>
      <c r="E218" s="82">
        <v>14767988.84</v>
      </c>
    </row>
    <row r="219" spans="1:5" ht="15" hidden="1" customHeight="1" x14ac:dyDescent="0.25">
      <c r="A219" s="77">
        <v>44697</v>
      </c>
      <c r="B219" s="76" t="s">
        <v>326</v>
      </c>
      <c r="C219" s="83">
        <v>250000</v>
      </c>
      <c r="E219" s="82">
        <v>14517988.84</v>
      </c>
    </row>
    <row r="220" spans="1:5" ht="15" hidden="1" customHeight="1" x14ac:dyDescent="0.25">
      <c r="A220" s="77">
        <v>44697</v>
      </c>
      <c r="B220" s="76" t="s">
        <v>326</v>
      </c>
      <c r="C220" s="83">
        <v>250000</v>
      </c>
      <c r="E220" s="82">
        <v>14267988.84</v>
      </c>
    </row>
    <row r="221" spans="1:5" ht="15" hidden="1" customHeight="1" x14ac:dyDescent="0.25">
      <c r="A221" s="77">
        <v>44697</v>
      </c>
      <c r="B221" s="76" t="s">
        <v>326</v>
      </c>
      <c r="C221" s="83">
        <v>284000</v>
      </c>
      <c r="E221" s="82">
        <v>13983988.84</v>
      </c>
    </row>
    <row r="222" spans="1:5" ht="15" hidden="1" customHeight="1" x14ac:dyDescent="0.25">
      <c r="A222" s="77">
        <v>44697</v>
      </c>
      <c r="B222" s="76" t="s">
        <v>326</v>
      </c>
      <c r="C222" s="83">
        <v>284000</v>
      </c>
      <c r="E222" s="82">
        <v>13699988.84</v>
      </c>
    </row>
    <row r="223" spans="1:5" ht="15" hidden="1" customHeight="1" x14ac:dyDescent="0.25">
      <c r="A223" s="77">
        <v>44697</v>
      </c>
      <c r="B223" s="76" t="s">
        <v>326</v>
      </c>
      <c r="C223" s="83">
        <v>437147.65</v>
      </c>
      <c r="E223" s="82">
        <v>13262841.189999999</v>
      </c>
    </row>
    <row r="224" spans="1:5" ht="15" hidden="1" customHeight="1" x14ac:dyDescent="0.25">
      <c r="A224" s="77">
        <v>44697</v>
      </c>
      <c r="B224" s="76" t="s">
        <v>327</v>
      </c>
      <c r="C224" s="83">
        <v>21246.75</v>
      </c>
      <c r="E224" s="82">
        <v>13241594.439999999</v>
      </c>
    </row>
    <row r="225" spans="1:5" ht="15" hidden="1" customHeight="1" x14ac:dyDescent="0.25">
      <c r="A225" s="77">
        <v>44697</v>
      </c>
      <c r="B225" s="76" t="s">
        <v>328</v>
      </c>
      <c r="C225" s="83">
        <v>4461.82</v>
      </c>
      <c r="E225" s="82">
        <v>13237132.619999999</v>
      </c>
    </row>
    <row r="226" spans="1:5" ht="15" hidden="1" customHeight="1" x14ac:dyDescent="0.25">
      <c r="A226" s="77">
        <v>44697</v>
      </c>
      <c r="B226" s="76" t="s">
        <v>331</v>
      </c>
      <c r="C226" s="81">
        <v>637.4</v>
      </c>
      <c r="E226" s="82">
        <v>13236495.220000001</v>
      </c>
    </row>
    <row r="227" spans="1:5" ht="15" hidden="1" customHeight="1" x14ac:dyDescent="0.25">
      <c r="A227" s="77">
        <v>44697</v>
      </c>
      <c r="B227" s="76" t="s">
        <v>327</v>
      </c>
      <c r="C227" s="83">
        <v>27319.64</v>
      </c>
      <c r="E227" s="82">
        <v>13209175.58</v>
      </c>
    </row>
    <row r="228" spans="1:5" ht="15" hidden="1" customHeight="1" x14ac:dyDescent="0.25">
      <c r="A228" s="77">
        <v>44697</v>
      </c>
      <c r="B228" s="76" t="s">
        <v>328</v>
      </c>
      <c r="C228" s="83">
        <v>5737.12</v>
      </c>
      <c r="E228" s="82">
        <v>13203438.460000001</v>
      </c>
    </row>
    <row r="229" spans="1:5" ht="15" hidden="1" customHeight="1" x14ac:dyDescent="0.25">
      <c r="A229" s="77">
        <v>44697</v>
      </c>
      <c r="B229" s="76" t="s">
        <v>331</v>
      </c>
      <c r="C229" s="81">
        <v>819.59</v>
      </c>
      <c r="E229" s="82">
        <v>13202618.869999999</v>
      </c>
    </row>
    <row r="230" spans="1:5" ht="15" hidden="1" customHeight="1" x14ac:dyDescent="0.25">
      <c r="A230" s="77">
        <v>44697</v>
      </c>
      <c r="B230" s="76" t="s">
        <v>327</v>
      </c>
      <c r="C230" s="83">
        <v>7158.93</v>
      </c>
      <c r="E230" s="82">
        <v>13195459.939999999</v>
      </c>
    </row>
    <row r="231" spans="1:5" ht="15" hidden="1" customHeight="1" x14ac:dyDescent="0.25">
      <c r="A231" s="77">
        <v>44697</v>
      </c>
      <c r="B231" s="76" t="s">
        <v>328</v>
      </c>
      <c r="C231" s="83">
        <v>1503.38</v>
      </c>
      <c r="E231" s="82">
        <v>13193956.560000001</v>
      </c>
    </row>
    <row r="232" spans="1:5" ht="15" hidden="1" customHeight="1" x14ac:dyDescent="0.25">
      <c r="A232" s="77">
        <v>44697</v>
      </c>
      <c r="B232" s="76" t="s">
        <v>331</v>
      </c>
      <c r="C232" s="81">
        <v>214.77</v>
      </c>
      <c r="E232" s="82">
        <v>13193741.789999999</v>
      </c>
    </row>
    <row r="233" spans="1:5" ht="15" hidden="1" customHeight="1" x14ac:dyDescent="0.25">
      <c r="A233" s="77">
        <v>44697</v>
      </c>
      <c r="B233" s="76" t="s">
        <v>327</v>
      </c>
      <c r="C233" s="81">
        <v>590</v>
      </c>
      <c r="E233" s="82">
        <v>13193151.789999999</v>
      </c>
    </row>
    <row r="234" spans="1:5" ht="15" hidden="1" customHeight="1" x14ac:dyDescent="0.25">
      <c r="A234" s="77">
        <v>44697</v>
      </c>
      <c r="B234" s="76" t="s">
        <v>328</v>
      </c>
      <c r="C234" s="81">
        <v>123.9</v>
      </c>
      <c r="E234" s="82">
        <v>13193027.890000001</v>
      </c>
    </row>
    <row r="235" spans="1:5" ht="15" hidden="1" customHeight="1" x14ac:dyDescent="0.25">
      <c r="A235" s="77">
        <v>44697</v>
      </c>
      <c r="B235" s="76" t="s">
        <v>330</v>
      </c>
      <c r="C235" s="80"/>
      <c r="D235" s="83">
        <v>48000</v>
      </c>
      <c r="E235" s="82">
        <v>13241027.890000001</v>
      </c>
    </row>
    <row r="236" spans="1:5" ht="15" hidden="1" customHeight="1" x14ac:dyDescent="0.25">
      <c r="A236" s="77">
        <v>44697</v>
      </c>
      <c r="B236" s="76" t="s">
        <v>330</v>
      </c>
      <c r="C236" s="80"/>
      <c r="D236" s="83">
        <v>48000</v>
      </c>
      <c r="E236" s="82">
        <v>13289027.890000001</v>
      </c>
    </row>
    <row r="237" spans="1:5" ht="15" hidden="1" customHeight="1" x14ac:dyDescent="0.25">
      <c r="A237" s="77">
        <v>44697</v>
      </c>
      <c r="B237" s="76" t="s">
        <v>330</v>
      </c>
      <c r="C237" s="80"/>
      <c r="D237" s="83">
        <v>46500</v>
      </c>
      <c r="E237" s="82">
        <v>13335527.890000001</v>
      </c>
    </row>
    <row r="238" spans="1:5" ht="15" hidden="1" customHeight="1" x14ac:dyDescent="0.25">
      <c r="A238" s="77">
        <v>44697</v>
      </c>
      <c r="B238" s="76" t="s">
        <v>330</v>
      </c>
      <c r="C238" s="80"/>
      <c r="D238" s="83">
        <v>48000</v>
      </c>
      <c r="E238" s="82">
        <v>13383527.890000001</v>
      </c>
    </row>
    <row r="239" spans="1:5" ht="15" hidden="1" customHeight="1" x14ac:dyDescent="0.25">
      <c r="A239" s="77">
        <v>44697</v>
      </c>
      <c r="B239" s="76" t="s">
        <v>330</v>
      </c>
      <c r="C239" s="80"/>
      <c r="D239" s="83">
        <v>47500</v>
      </c>
      <c r="E239" s="82">
        <v>13431027.890000001</v>
      </c>
    </row>
    <row r="240" spans="1:5" ht="15" hidden="1" customHeight="1" x14ac:dyDescent="0.25">
      <c r="A240" s="77">
        <v>44697</v>
      </c>
      <c r="B240" s="76" t="s">
        <v>330</v>
      </c>
      <c r="C240" s="80"/>
      <c r="D240" s="83">
        <v>47500</v>
      </c>
      <c r="E240" s="82">
        <v>13478527.890000001</v>
      </c>
    </row>
    <row r="241" spans="1:5" ht="15" hidden="1" customHeight="1" x14ac:dyDescent="0.25">
      <c r="A241" s="77">
        <v>44697</v>
      </c>
      <c r="B241" s="76" t="s">
        <v>330</v>
      </c>
      <c r="C241" s="80"/>
      <c r="D241" s="83">
        <v>49500</v>
      </c>
      <c r="E241" s="82">
        <v>13528027.890000001</v>
      </c>
    </row>
    <row r="242" spans="1:5" ht="15" hidden="1" customHeight="1" x14ac:dyDescent="0.25">
      <c r="A242" s="77">
        <v>44697</v>
      </c>
      <c r="B242" s="76" t="s">
        <v>330</v>
      </c>
      <c r="C242" s="80"/>
      <c r="D242" s="83">
        <v>47000</v>
      </c>
      <c r="E242" s="82">
        <v>13575027.890000001</v>
      </c>
    </row>
    <row r="243" spans="1:5" ht="15" hidden="1" customHeight="1" x14ac:dyDescent="0.25">
      <c r="A243" s="77">
        <v>44697</v>
      </c>
      <c r="B243" s="76" t="s">
        <v>330</v>
      </c>
      <c r="C243" s="80"/>
      <c r="D243" s="83">
        <v>46000</v>
      </c>
      <c r="E243" s="82">
        <v>13621027.890000001</v>
      </c>
    </row>
    <row r="244" spans="1:5" ht="15" hidden="1" customHeight="1" x14ac:dyDescent="0.25">
      <c r="A244" s="77">
        <v>44697</v>
      </c>
      <c r="B244" s="76" t="s">
        <v>330</v>
      </c>
      <c r="C244" s="80"/>
      <c r="D244" s="83">
        <v>49500</v>
      </c>
      <c r="E244" s="82">
        <v>13670527.890000001</v>
      </c>
    </row>
    <row r="245" spans="1:5" ht="15" hidden="1" customHeight="1" x14ac:dyDescent="0.25">
      <c r="A245" s="77">
        <v>44697</v>
      </c>
      <c r="B245" s="76" t="s">
        <v>330</v>
      </c>
      <c r="C245" s="80"/>
      <c r="D245" s="83">
        <v>48000</v>
      </c>
      <c r="E245" s="82">
        <v>13718527.890000001</v>
      </c>
    </row>
    <row r="246" spans="1:5" ht="15" hidden="1" customHeight="1" x14ac:dyDescent="0.25">
      <c r="A246" s="77">
        <v>44697</v>
      </c>
      <c r="B246" s="76" t="s">
        <v>330</v>
      </c>
      <c r="C246" s="80"/>
      <c r="D246" s="83">
        <v>47000</v>
      </c>
      <c r="E246" s="82">
        <v>13765527.890000001</v>
      </c>
    </row>
    <row r="247" spans="1:5" ht="15" hidden="1" customHeight="1" x14ac:dyDescent="0.25">
      <c r="A247" s="77">
        <v>44697</v>
      </c>
      <c r="B247" s="76" t="s">
        <v>330</v>
      </c>
      <c r="C247" s="80"/>
      <c r="D247" s="83">
        <v>48500</v>
      </c>
      <c r="E247" s="82">
        <v>13814027.890000001</v>
      </c>
    </row>
    <row r="248" spans="1:5" ht="15" hidden="1" customHeight="1" x14ac:dyDescent="0.25">
      <c r="A248" s="77">
        <v>44697</v>
      </c>
      <c r="B248" s="76" t="s">
        <v>330</v>
      </c>
      <c r="C248" s="80"/>
      <c r="D248" s="83">
        <v>48000</v>
      </c>
      <c r="E248" s="82">
        <v>13862027.890000001</v>
      </c>
    </row>
    <row r="249" spans="1:5" ht="15" hidden="1" customHeight="1" x14ac:dyDescent="0.25">
      <c r="A249" s="77">
        <v>44697</v>
      </c>
      <c r="B249" s="76" t="s">
        <v>330</v>
      </c>
      <c r="C249" s="80"/>
      <c r="D249" s="83">
        <v>47000</v>
      </c>
      <c r="E249" s="82">
        <v>13909027.890000001</v>
      </c>
    </row>
    <row r="250" spans="1:5" ht="15" hidden="1" customHeight="1" x14ac:dyDescent="0.25">
      <c r="A250" s="77">
        <v>44697</v>
      </c>
      <c r="B250" s="76" t="s">
        <v>330</v>
      </c>
      <c r="C250" s="80"/>
      <c r="D250" s="83">
        <v>48000</v>
      </c>
      <c r="E250" s="82">
        <v>13957027.890000001</v>
      </c>
    </row>
    <row r="251" spans="1:5" ht="15" hidden="1" customHeight="1" x14ac:dyDescent="0.25">
      <c r="A251" s="77">
        <v>44697</v>
      </c>
      <c r="B251" s="76" t="s">
        <v>330</v>
      </c>
      <c r="C251" s="80"/>
      <c r="D251" s="83">
        <v>45000</v>
      </c>
      <c r="E251" s="82">
        <v>14002027.890000001</v>
      </c>
    </row>
    <row r="252" spans="1:5" ht="15" hidden="1" customHeight="1" x14ac:dyDescent="0.25">
      <c r="A252" s="77">
        <v>44697</v>
      </c>
      <c r="B252" s="76" t="s">
        <v>330</v>
      </c>
      <c r="C252" s="80"/>
      <c r="D252" s="83">
        <v>46500</v>
      </c>
      <c r="E252" s="82">
        <v>14048527.890000001</v>
      </c>
    </row>
    <row r="253" spans="1:5" ht="15" hidden="1" customHeight="1" x14ac:dyDescent="0.25">
      <c r="A253" s="77">
        <v>44697</v>
      </c>
      <c r="B253" s="76" t="s">
        <v>330</v>
      </c>
      <c r="C253" s="80"/>
      <c r="D253" s="83">
        <v>49000</v>
      </c>
      <c r="E253" s="82">
        <v>14097527.890000001</v>
      </c>
    </row>
    <row r="254" spans="1:5" ht="15" hidden="1" customHeight="1" x14ac:dyDescent="0.25">
      <c r="A254" s="77">
        <v>44697</v>
      </c>
      <c r="B254" s="76" t="s">
        <v>330</v>
      </c>
      <c r="C254" s="80"/>
      <c r="D254" s="83">
        <v>49000</v>
      </c>
      <c r="E254" s="82">
        <v>14146527.890000001</v>
      </c>
    </row>
    <row r="255" spans="1:5" ht="15" hidden="1" customHeight="1" x14ac:dyDescent="0.25">
      <c r="A255" s="77">
        <v>44697</v>
      </c>
      <c r="B255" s="76" t="s">
        <v>330</v>
      </c>
      <c r="C255" s="80"/>
      <c r="D255" s="83">
        <v>34500</v>
      </c>
      <c r="E255" s="82">
        <v>14181027.890000001</v>
      </c>
    </row>
    <row r="256" spans="1:5" ht="15" hidden="1" customHeight="1" x14ac:dyDescent="0.25">
      <c r="A256" s="77">
        <v>44697</v>
      </c>
      <c r="B256" s="76" t="s">
        <v>325</v>
      </c>
      <c r="C256" s="80"/>
      <c r="D256" s="83">
        <v>8500</v>
      </c>
      <c r="E256" s="82">
        <v>14189527.890000001</v>
      </c>
    </row>
    <row r="257" spans="1:6" ht="15" hidden="1" customHeight="1" x14ac:dyDescent="0.25">
      <c r="A257" s="77">
        <v>44697</v>
      </c>
      <c r="B257" s="76" t="s">
        <v>330</v>
      </c>
      <c r="C257" s="80"/>
      <c r="D257" s="83">
        <v>3500</v>
      </c>
      <c r="E257" s="82">
        <v>14193027.890000001</v>
      </c>
    </row>
    <row r="258" spans="1:6" ht="15" hidden="1" customHeight="1" x14ac:dyDescent="0.25">
      <c r="A258" s="77">
        <v>44697</v>
      </c>
      <c r="B258" s="76" t="s">
        <v>319</v>
      </c>
      <c r="C258" s="80"/>
      <c r="D258" s="83">
        <v>10691483.49</v>
      </c>
      <c r="E258" s="82">
        <v>24884511.379999999</v>
      </c>
    </row>
    <row r="259" spans="1:6" ht="15" hidden="1" customHeight="1" x14ac:dyDescent="0.25">
      <c r="A259" s="77">
        <v>44697</v>
      </c>
      <c r="B259" s="76" t="s">
        <v>319</v>
      </c>
      <c r="C259" s="80"/>
      <c r="D259" s="83">
        <v>2111209.9500000002</v>
      </c>
      <c r="E259" s="82">
        <v>26995721.329999998</v>
      </c>
    </row>
    <row r="260" spans="1:6" ht="15" hidden="1" customHeight="1" x14ac:dyDescent="0.25">
      <c r="A260" s="77">
        <v>44697</v>
      </c>
      <c r="B260" s="85" t="s">
        <v>325</v>
      </c>
      <c r="C260" s="80"/>
      <c r="D260" s="83">
        <v>12000000</v>
      </c>
      <c r="E260" s="82">
        <v>38995721.329999998</v>
      </c>
    </row>
    <row r="261" spans="1:6" ht="15" hidden="1" customHeight="1" x14ac:dyDescent="0.25">
      <c r="A261" s="77">
        <v>44697</v>
      </c>
      <c r="B261" s="76" t="s">
        <v>347</v>
      </c>
      <c r="C261" s="80"/>
      <c r="D261" s="83">
        <v>1370000</v>
      </c>
      <c r="E261" s="82">
        <v>40365721.329999998</v>
      </c>
      <c r="F261" s="75" t="s">
        <v>371</v>
      </c>
    </row>
    <row r="262" spans="1:6" ht="15" hidden="1" customHeight="1" x14ac:dyDescent="0.25">
      <c r="A262" s="77">
        <v>44697</v>
      </c>
      <c r="B262" s="76" t="s">
        <v>348</v>
      </c>
      <c r="C262" s="80"/>
      <c r="D262" s="83">
        <v>1820000</v>
      </c>
      <c r="E262" s="82">
        <v>42185721.329999998</v>
      </c>
    </row>
    <row r="263" spans="1:6" ht="15" hidden="1" customHeight="1" x14ac:dyDescent="0.25">
      <c r="A263" s="77">
        <v>44697</v>
      </c>
      <c r="B263" s="76" t="s">
        <v>344</v>
      </c>
      <c r="C263" s="80"/>
      <c r="D263" s="83">
        <v>1000000</v>
      </c>
      <c r="E263" s="82">
        <v>43185721.329999998</v>
      </c>
      <c r="F263" s="75" t="s">
        <v>371</v>
      </c>
    </row>
    <row r="264" spans="1:6" ht="15" hidden="1" customHeight="1" x14ac:dyDescent="0.25">
      <c r="A264" s="77">
        <v>44697</v>
      </c>
      <c r="B264" s="76" t="s">
        <v>346</v>
      </c>
      <c r="C264" s="80"/>
      <c r="D264" s="83">
        <v>150000</v>
      </c>
      <c r="E264" s="82">
        <v>43335721.329999998</v>
      </c>
      <c r="F264" s="75" t="s">
        <v>371</v>
      </c>
    </row>
    <row r="265" spans="1:6" ht="15" hidden="1" customHeight="1" x14ac:dyDescent="0.25">
      <c r="A265" s="77">
        <v>44697</v>
      </c>
      <c r="B265" s="76" t="s">
        <v>345</v>
      </c>
      <c r="C265" s="80"/>
      <c r="D265" s="83">
        <v>280000</v>
      </c>
      <c r="E265" s="82">
        <v>43615721.329999998</v>
      </c>
      <c r="F265" s="75" t="s">
        <v>371</v>
      </c>
    </row>
    <row r="266" spans="1:6" ht="15" customHeight="1" x14ac:dyDescent="0.25">
      <c r="A266" s="77">
        <v>44697</v>
      </c>
      <c r="B266" s="76" t="s">
        <v>350</v>
      </c>
      <c r="C266" s="80"/>
      <c r="D266" s="83">
        <v>938462.7</v>
      </c>
      <c r="E266" s="82">
        <v>44554184.030000001</v>
      </c>
    </row>
    <row r="267" spans="1:6" ht="15" hidden="1" customHeight="1" x14ac:dyDescent="0.25">
      <c r="A267" s="77">
        <v>44697</v>
      </c>
      <c r="B267" s="76" t="s">
        <v>325</v>
      </c>
      <c r="C267" s="80"/>
      <c r="D267" s="83">
        <v>1950000</v>
      </c>
      <c r="E267" s="82">
        <v>46504184.030000001</v>
      </c>
    </row>
    <row r="268" spans="1:6" ht="15" hidden="1" customHeight="1" x14ac:dyDescent="0.25">
      <c r="A268" s="77">
        <v>44697</v>
      </c>
      <c r="B268" s="76" t="s">
        <v>325</v>
      </c>
      <c r="C268" s="80"/>
      <c r="D268" s="83">
        <v>1375000</v>
      </c>
      <c r="E268" s="82">
        <v>47879184.030000001</v>
      </c>
    </row>
    <row r="269" spans="1:6" ht="15" hidden="1" customHeight="1" x14ac:dyDescent="0.25">
      <c r="A269" s="77">
        <v>44697</v>
      </c>
      <c r="B269" s="76" t="s">
        <v>325</v>
      </c>
      <c r="C269" s="80"/>
      <c r="D269" s="83">
        <v>1675000</v>
      </c>
      <c r="E269" s="82">
        <v>49554184.030000001</v>
      </c>
    </row>
    <row r="270" spans="1:6" ht="15" hidden="1" customHeight="1" x14ac:dyDescent="0.25">
      <c r="A270" s="77">
        <v>44697</v>
      </c>
      <c r="B270" s="76" t="s">
        <v>334</v>
      </c>
      <c r="C270" s="80"/>
      <c r="D270" s="83">
        <v>300000</v>
      </c>
      <c r="E270" s="82">
        <v>49854184.030000001</v>
      </c>
    </row>
    <row r="271" spans="1:6" ht="15" hidden="1" customHeight="1" x14ac:dyDescent="0.25">
      <c r="A271" s="77">
        <v>44697</v>
      </c>
      <c r="B271" s="76" t="s">
        <v>333</v>
      </c>
      <c r="C271" s="80"/>
      <c r="D271" s="83">
        <v>1000000</v>
      </c>
      <c r="E271" s="82">
        <v>50854184.030000001</v>
      </c>
    </row>
    <row r="272" spans="1:6" ht="15" hidden="1" customHeight="1" x14ac:dyDescent="0.25">
      <c r="A272" s="77">
        <v>44697</v>
      </c>
      <c r="B272" s="85" t="s">
        <v>325</v>
      </c>
      <c r="C272" s="80"/>
      <c r="D272" s="83">
        <v>1749753</v>
      </c>
      <c r="E272" s="82">
        <v>52603937.030000001</v>
      </c>
    </row>
    <row r="273" spans="1:6" ht="15" hidden="1" customHeight="1" x14ac:dyDescent="0.25">
      <c r="A273" s="77">
        <v>44697</v>
      </c>
      <c r="B273" s="76" t="s">
        <v>344</v>
      </c>
      <c r="C273" s="80"/>
      <c r="D273" s="83">
        <v>300000</v>
      </c>
      <c r="E273" s="82">
        <v>52903937.030000001</v>
      </c>
      <c r="F273" s="75" t="s">
        <v>371</v>
      </c>
    </row>
    <row r="274" spans="1:6" ht="15" hidden="1" customHeight="1" x14ac:dyDescent="0.25">
      <c r="A274" s="77">
        <v>44697</v>
      </c>
      <c r="B274" s="76" t="s">
        <v>322</v>
      </c>
      <c r="C274" s="83">
        <v>4107077.74</v>
      </c>
      <c r="E274" s="82">
        <v>48796859.289999999</v>
      </c>
    </row>
    <row r="275" spans="1:6" ht="15" hidden="1" customHeight="1" x14ac:dyDescent="0.25">
      <c r="A275" s="77">
        <v>44697</v>
      </c>
      <c r="B275" s="76" t="s">
        <v>322</v>
      </c>
      <c r="C275" s="83">
        <v>23697127.27</v>
      </c>
      <c r="E275" s="82">
        <v>25099732.02</v>
      </c>
    </row>
    <row r="276" spans="1:6" ht="15" hidden="1" customHeight="1" x14ac:dyDescent="0.25">
      <c r="A276" s="77">
        <v>44697</v>
      </c>
      <c r="B276" s="76" t="s">
        <v>326</v>
      </c>
      <c r="C276" s="83">
        <v>140000</v>
      </c>
      <c r="E276" s="82">
        <v>24959732.02</v>
      </c>
    </row>
    <row r="277" spans="1:6" ht="15" hidden="1" customHeight="1" x14ac:dyDescent="0.25">
      <c r="A277" s="77">
        <v>44697</v>
      </c>
      <c r="B277" s="76" t="s">
        <v>326</v>
      </c>
      <c r="C277" s="83">
        <v>193750</v>
      </c>
      <c r="E277" s="82">
        <v>24765982.02</v>
      </c>
    </row>
    <row r="278" spans="1:6" ht="15" hidden="1" customHeight="1" x14ac:dyDescent="0.25">
      <c r="A278" s="77">
        <v>44697</v>
      </c>
      <c r="B278" s="76" t="s">
        <v>326</v>
      </c>
      <c r="C278" s="83">
        <v>290000</v>
      </c>
      <c r="E278" s="82">
        <v>24475982.02</v>
      </c>
    </row>
    <row r="279" spans="1:6" ht="15" hidden="1" customHeight="1" x14ac:dyDescent="0.25">
      <c r="A279" s="77">
        <v>44697</v>
      </c>
      <c r="B279" s="76" t="s">
        <v>345</v>
      </c>
      <c r="C279" s="83">
        <v>500000</v>
      </c>
      <c r="E279" s="82">
        <v>23975982.02</v>
      </c>
      <c r="F279" s="75" t="s">
        <v>371</v>
      </c>
    </row>
    <row r="280" spans="1:6" ht="15" hidden="1" customHeight="1" x14ac:dyDescent="0.25">
      <c r="A280" s="77">
        <v>44697</v>
      </c>
      <c r="B280" s="76" t="s">
        <v>361</v>
      </c>
      <c r="C280" s="83">
        <v>10889.14</v>
      </c>
      <c r="E280" s="82">
        <v>23965092.879999999</v>
      </c>
    </row>
    <row r="281" spans="1:6" ht="15" hidden="1" customHeight="1" x14ac:dyDescent="0.25">
      <c r="A281" s="77">
        <v>44697</v>
      </c>
      <c r="B281" s="76" t="s">
        <v>362</v>
      </c>
      <c r="C281" s="83">
        <v>14139.14</v>
      </c>
      <c r="E281" s="82">
        <v>23950953.739999998</v>
      </c>
    </row>
    <row r="282" spans="1:6" ht="15" hidden="1" customHeight="1" x14ac:dyDescent="0.25">
      <c r="A282" s="77">
        <v>44697</v>
      </c>
      <c r="B282" s="76" t="s">
        <v>359</v>
      </c>
      <c r="C282" s="83">
        <v>20040.38</v>
      </c>
      <c r="E282" s="82">
        <v>23930913.359999999</v>
      </c>
    </row>
    <row r="283" spans="1:6" ht="15" hidden="1" customHeight="1" x14ac:dyDescent="0.25">
      <c r="A283" s="77">
        <v>44697</v>
      </c>
      <c r="B283" s="76" t="s">
        <v>363</v>
      </c>
      <c r="C283" s="83">
        <v>46309.84</v>
      </c>
      <c r="E283" s="82">
        <v>23884603.52</v>
      </c>
    </row>
    <row r="284" spans="1:6" ht="15" hidden="1" customHeight="1" x14ac:dyDescent="0.25">
      <c r="A284" s="77">
        <v>44697</v>
      </c>
      <c r="B284" s="76" t="s">
        <v>360</v>
      </c>
      <c r="C284" s="83">
        <v>52833.77</v>
      </c>
      <c r="E284" s="82">
        <v>23831769.75</v>
      </c>
    </row>
    <row r="285" spans="1:6" ht="15" hidden="1" customHeight="1" x14ac:dyDescent="0.25">
      <c r="A285" s="77">
        <v>44697</v>
      </c>
      <c r="B285" s="76" t="s">
        <v>358</v>
      </c>
      <c r="C285" s="83">
        <v>64418.05</v>
      </c>
      <c r="E285" s="82">
        <v>23767351.699999999</v>
      </c>
    </row>
    <row r="286" spans="1:6" ht="15" hidden="1" customHeight="1" x14ac:dyDescent="0.25">
      <c r="A286" s="77">
        <v>44697</v>
      </c>
      <c r="B286" s="76" t="s">
        <v>337</v>
      </c>
      <c r="C286" s="83">
        <v>650000</v>
      </c>
      <c r="E286" s="82">
        <v>23117351.699999999</v>
      </c>
    </row>
    <row r="287" spans="1:6" ht="15" hidden="1" customHeight="1" x14ac:dyDescent="0.25">
      <c r="A287" s="77">
        <v>44697</v>
      </c>
      <c r="B287" s="76" t="s">
        <v>333</v>
      </c>
      <c r="C287" s="83">
        <v>3500000</v>
      </c>
      <c r="E287" s="82">
        <v>19617351.699999999</v>
      </c>
    </row>
    <row r="288" spans="1:6" ht="15" hidden="1" customHeight="1" x14ac:dyDescent="0.25">
      <c r="A288" s="77">
        <v>44697</v>
      </c>
      <c r="B288" s="76" t="s">
        <v>345</v>
      </c>
      <c r="C288" s="83">
        <v>4600000</v>
      </c>
      <c r="E288" s="82">
        <v>15017351.699999999</v>
      </c>
      <c r="F288" s="75" t="s">
        <v>371</v>
      </c>
    </row>
    <row r="289" spans="1:5" ht="15" hidden="1" customHeight="1" x14ac:dyDescent="0.25">
      <c r="A289" s="77">
        <v>44697</v>
      </c>
      <c r="B289" s="76" t="s">
        <v>370</v>
      </c>
      <c r="C289" s="83">
        <v>4384.3900000000003</v>
      </c>
      <c r="E289" s="82">
        <v>15012967.310000001</v>
      </c>
    </row>
    <row r="290" spans="1:5" ht="15" hidden="1" customHeight="1" x14ac:dyDescent="0.25">
      <c r="A290" s="77">
        <v>44697</v>
      </c>
      <c r="B290" s="76" t="s">
        <v>370</v>
      </c>
      <c r="C290" s="83">
        <v>4384.3900000000003</v>
      </c>
      <c r="E290" s="82">
        <v>15008582.92</v>
      </c>
    </row>
    <row r="291" spans="1:5" ht="15" hidden="1" customHeight="1" x14ac:dyDescent="0.25">
      <c r="A291" s="77">
        <v>44697</v>
      </c>
      <c r="B291" s="76" t="s">
        <v>321</v>
      </c>
      <c r="C291" s="80"/>
      <c r="D291" s="83">
        <v>1302</v>
      </c>
      <c r="E291" s="82">
        <v>15009884.92</v>
      </c>
    </row>
    <row r="292" spans="1:5" ht="15" hidden="1" customHeight="1" x14ac:dyDescent="0.25">
      <c r="A292" s="77">
        <v>44697</v>
      </c>
      <c r="B292" s="76" t="s">
        <v>320</v>
      </c>
      <c r="C292" s="83">
        <v>186562.93</v>
      </c>
      <c r="E292" s="82">
        <v>14823321.99</v>
      </c>
    </row>
    <row r="293" spans="1:5" ht="15" hidden="1" customHeight="1" x14ac:dyDescent="0.25">
      <c r="A293" s="77">
        <v>44697</v>
      </c>
      <c r="B293" s="76" t="s">
        <v>321</v>
      </c>
      <c r="C293" s="83">
        <v>215434.43</v>
      </c>
      <c r="E293" s="82">
        <v>14607887.560000001</v>
      </c>
    </row>
    <row r="294" spans="1:5" ht="15" hidden="1" customHeight="1" x14ac:dyDescent="0.25">
      <c r="A294" s="77">
        <v>44697</v>
      </c>
      <c r="B294" s="76" t="s">
        <v>327</v>
      </c>
      <c r="C294" s="81">
        <v>100</v>
      </c>
      <c r="E294" s="82">
        <v>14607787.560000001</v>
      </c>
    </row>
    <row r="295" spans="1:5" ht="15" hidden="1" customHeight="1" x14ac:dyDescent="0.25">
      <c r="A295" s="77">
        <v>44697</v>
      </c>
      <c r="B295" s="76" t="s">
        <v>328</v>
      </c>
      <c r="C295" s="81">
        <v>21</v>
      </c>
      <c r="E295" s="82">
        <v>14607766.560000001</v>
      </c>
    </row>
    <row r="296" spans="1:5" ht="15" hidden="1" customHeight="1" x14ac:dyDescent="0.25">
      <c r="A296" s="77">
        <v>44697</v>
      </c>
      <c r="B296" s="85" t="s">
        <v>329</v>
      </c>
      <c r="C296" s="80"/>
      <c r="D296" s="81">
        <v>21.7</v>
      </c>
      <c r="E296" s="82">
        <v>14607788.26</v>
      </c>
    </row>
    <row r="297" spans="1:5" ht="15" hidden="1" customHeight="1" x14ac:dyDescent="0.25">
      <c r="A297" s="77">
        <v>44697</v>
      </c>
      <c r="B297" s="85" t="s">
        <v>372</v>
      </c>
      <c r="C297" s="80"/>
      <c r="D297" s="83">
        <v>2658.25</v>
      </c>
      <c r="E297" s="82">
        <v>14610446.51</v>
      </c>
    </row>
    <row r="298" spans="1:5" ht="15" hidden="1" customHeight="1" x14ac:dyDescent="0.25">
      <c r="A298" s="77">
        <v>44697</v>
      </c>
      <c r="B298" s="85" t="s">
        <v>329</v>
      </c>
      <c r="C298" s="83">
        <v>3590.58</v>
      </c>
      <c r="E298" s="82">
        <v>14606855.93</v>
      </c>
    </row>
    <row r="299" spans="1:5" ht="15" hidden="1" customHeight="1" x14ac:dyDescent="0.25">
      <c r="A299" s="77">
        <v>44697</v>
      </c>
      <c r="B299" s="85" t="s">
        <v>372</v>
      </c>
      <c r="C299" s="83">
        <v>439845.34</v>
      </c>
      <c r="E299" s="82">
        <v>14167010.59</v>
      </c>
    </row>
    <row r="300" spans="1:5" ht="15" hidden="1" customHeight="1" x14ac:dyDescent="0.25">
      <c r="A300" s="77">
        <v>44698</v>
      </c>
      <c r="B300" s="76" t="s">
        <v>323</v>
      </c>
      <c r="C300" s="83">
        <v>18484</v>
      </c>
      <c r="E300" s="82">
        <v>14148526.59</v>
      </c>
    </row>
    <row r="301" spans="1:5" ht="15" hidden="1" customHeight="1" x14ac:dyDescent="0.25">
      <c r="A301" s="77">
        <v>44698</v>
      </c>
      <c r="B301" s="76" t="s">
        <v>324</v>
      </c>
      <c r="C301" s="83">
        <v>24527.86</v>
      </c>
      <c r="E301" s="82">
        <v>14123998.73</v>
      </c>
    </row>
    <row r="302" spans="1:5" ht="15" hidden="1" customHeight="1" x14ac:dyDescent="0.25">
      <c r="A302" s="77">
        <v>44698</v>
      </c>
      <c r="B302" s="76" t="s">
        <v>326</v>
      </c>
      <c r="C302" s="83">
        <v>34000</v>
      </c>
      <c r="E302" s="82">
        <v>14089998.73</v>
      </c>
    </row>
    <row r="303" spans="1:5" ht="15" hidden="1" customHeight="1" x14ac:dyDescent="0.25">
      <c r="A303" s="77">
        <v>44698</v>
      </c>
      <c r="B303" s="76" t="s">
        <v>326</v>
      </c>
      <c r="C303" s="83">
        <v>100000</v>
      </c>
      <c r="E303" s="82">
        <v>13989998.73</v>
      </c>
    </row>
    <row r="304" spans="1:5" ht="15" hidden="1" customHeight="1" x14ac:dyDescent="0.25">
      <c r="A304" s="77">
        <v>44698</v>
      </c>
      <c r="B304" s="76" t="s">
        <v>326</v>
      </c>
      <c r="C304" s="83">
        <v>205810</v>
      </c>
      <c r="E304" s="82">
        <v>13784188.73</v>
      </c>
    </row>
    <row r="305" spans="1:6" ht="15" hidden="1" customHeight="1" x14ac:dyDescent="0.25">
      <c r="A305" s="77">
        <v>44698</v>
      </c>
      <c r="B305" s="76" t="s">
        <v>326</v>
      </c>
      <c r="C305" s="83">
        <v>250000</v>
      </c>
      <c r="E305" s="82">
        <v>13534188.73</v>
      </c>
    </row>
    <row r="306" spans="1:6" ht="15" hidden="1" customHeight="1" x14ac:dyDescent="0.25">
      <c r="A306" s="77">
        <v>44698</v>
      </c>
      <c r="B306" s="76" t="s">
        <v>326</v>
      </c>
      <c r="C306" s="83">
        <v>300000</v>
      </c>
      <c r="E306" s="82">
        <v>13234188.73</v>
      </c>
    </row>
    <row r="307" spans="1:6" ht="15" hidden="1" customHeight="1" x14ac:dyDescent="0.25">
      <c r="A307" s="77">
        <v>44698</v>
      </c>
      <c r="B307" s="76" t="s">
        <v>326</v>
      </c>
      <c r="C307" s="83">
        <v>508700</v>
      </c>
      <c r="E307" s="82">
        <v>12725488.73</v>
      </c>
    </row>
    <row r="308" spans="1:6" ht="15" hidden="1" customHeight="1" x14ac:dyDescent="0.25">
      <c r="A308" s="77">
        <v>44698</v>
      </c>
      <c r="B308" s="76" t="s">
        <v>326</v>
      </c>
      <c r="C308" s="83">
        <v>2000000</v>
      </c>
      <c r="E308" s="82">
        <v>10725488.73</v>
      </c>
    </row>
    <row r="309" spans="1:6" ht="15" hidden="1" customHeight="1" x14ac:dyDescent="0.25">
      <c r="A309" s="77">
        <v>44698</v>
      </c>
      <c r="B309" s="76" t="s">
        <v>327</v>
      </c>
      <c r="C309" s="81">
        <v>540</v>
      </c>
      <c r="E309" s="82">
        <v>10724948.73</v>
      </c>
    </row>
    <row r="310" spans="1:6" ht="15" hidden="1" customHeight="1" x14ac:dyDescent="0.25">
      <c r="A310" s="77">
        <v>44698</v>
      </c>
      <c r="B310" s="76" t="s">
        <v>328</v>
      </c>
      <c r="C310" s="81">
        <v>113.4</v>
      </c>
      <c r="E310" s="82">
        <v>10724835.33</v>
      </c>
    </row>
    <row r="311" spans="1:6" ht="15" hidden="1" customHeight="1" x14ac:dyDescent="0.25">
      <c r="A311" s="77">
        <v>44698</v>
      </c>
      <c r="B311" s="76" t="s">
        <v>327</v>
      </c>
      <c r="C311" s="81">
        <v>590</v>
      </c>
      <c r="E311" s="82">
        <v>10724245.33</v>
      </c>
    </row>
    <row r="312" spans="1:6" ht="15" hidden="1" customHeight="1" x14ac:dyDescent="0.25">
      <c r="A312" s="77">
        <v>44698</v>
      </c>
      <c r="B312" s="76" t="s">
        <v>328</v>
      </c>
      <c r="C312" s="81">
        <v>123.9</v>
      </c>
      <c r="E312" s="82">
        <v>10724121.43</v>
      </c>
    </row>
    <row r="313" spans="1:6" ht="15" hidden="1" customHeight="1" x14ac:dyDescent="0.25">
      <c r="A313" s="77">
        <v>44698</v>
      </c>
      <c r="B313" s="76" t="s">
        <v>332</v>
      </c>
      <c r="C313" s="83">
        <v>2120000</v>
      </c>
      <c r="E313" s="82">
        <v>8604121.4299999997</v>
      </c>
    </row>
    <row r="314" spans="1:6" ht="15" hidden="1" customHeight="1" x14ac:dyDescent="0.25">
      <c r="A314" s="77">
        <v>44698</v>
      </c>
      <c r="B314" s="76" t="s">
        <v>348</v>
      </c>
      <c r="C314" s="83">
        <v>410000</v>
      </c>
      <c r="E314" s="82">
        <v>8194121.4299999997</v>
      </c>
    </row>
    <row r="315" spans="1:6" ht="15" hidden="1" customHeight="1" x14ac:dyDescent="0.25">
      <c r="A315" s="77">
        <v>44698</v>
      </c>
      <c r="B315" s="76" t="s">
        <v>344</v>
      </c>
      <c r="C315" s="83">
        <v>820000</v>
      </c>
      <c r="E315" s="82">
        <v>7374121.4299999997</v>
      </c>
      <c r="F315" s="75" t="s">
        <v>371</v>
      </c>
    </row>
    <row r="316" spans="1:6" ht="15" hidden="1" customHeight="1" x14ac:dyDescent="0.25">
      <c r="A316" s="77">
        <v>44698</v>
      </c>
      <c r="B316" s="76" t="s">
        <v>346</v>
      </c>
      <c r="C316" s="83">
        <v>370000</v>
      </c>
      <c r="E316" s="82">
        <v>7004121.4299999997</v>
      </c>
      <c r="F316" s="75" t="s">
        <v>371</v>
      </c>
    </row>
    <row r="317" spans="1:6" ht="15" hidden="1" customHeight="1" x14ac:dyDescent="0.25">
      <c r="A317" s="77">
        <v>44698</v>
      </c>
      <c r="B317" s="76" t="s">
        <v>340</v>
      </c>
      <c r="C317" s="83">
        <v>2100000</v>
      </c>
      <c r="E317" s="82">
        <v>4904121.43</v>
      </c>
      <c r="F317" s="75" t="s">
        <v>371</v>
      </c>
    </row>
    <row r="318" spans="1:6" ht="15" hidden="1" customHeight="1" x14ac:dyDescent="0.25">
      <c r="A318" s="77">
        <v>44698</v>
      </c>
      <c r="B318" s="76" t="s">
        <v>337</v>
      </c>
      <c r="C318" s="83">
        <v>2050000</v>
      </c>
      <c r="E318" s="82">
        <v>2854121.43</v>
      </c>
    </row>
    <row r="319" spans="1:6" ht="15" hidden="1" customHeight="1" x14ac:dyDescent="0.25">
      <c r="A319" s="77">
        <v>44698</v>
      </c>
      <c r="B319" s="76" t="s">
        <v>340</v>
      </c>
      <c r="C319" s="83">
        <v>990000</v>
      </c>
      <c r="E319" s="82">
        <v>1864121.43</v>
      </c>
      <c r="F319" s="75" t="s">
        <v>371</v>
      </c>
    </row>
    <row r="320" spans="1:6" ht="15" hidden="1" customHeight="1" x14ac:dyDescent="0.25">
      <c r="A320" s="77">
        <v>44698</v>
      </c>
      <c r="B320" s="76" t="s">
        <v>336</v>
      </c>
      <c r="C320" s="83">
        <v>550000</v>
      </c>
      <c r="E320" s="82">
        <v>1314121.43</v>
      </c>
    </row>
    <row r="321" spans="1:6" ht="15" hidden="1" customHeight="1" x14ac:dyDescent="0.25">
      <c r="A321" s="77">
        <v>44698</v>
      </c>
      <c r="B321" s="76" t="s">
        <v>347</v>
      </c>
      <c r="C321" s="83">
        <v>110000</v>
      </c>
      <c r="E321" s="82">
        <v>1204121.43</v>
      </c>
      <c r="F321" s="75" t="s">
        <v>371</v>
      </c>
    </row>
    <row r="322" spans="1:6" ht="15" hidden="1" customHeight="1" x14ac:dyDescent="0.25">
      <c r="A322" s="77">
        <v>44698</v>
      </c>
      <c r="B322" s="76" t="s">
        <v>346</v>
      </c>
      <c r="C322" s="83">
        <v>440000</v>
      </c>
      <c r="E322" s="82">
        <v>764121.43</v>
      </c>
      <c r="F322" s="75" t="s">
        <v>371</v>
      </c>
    </row>
    <row r="323" spans="1:6" ht="15" hidden="1" customHeight="1" x14ac:dyDescent="0.25">
      <c r="A323" s="77">
        <v>44698</v>
      </c>
      <c r="B323" s="76" t="s">
        <v>370</v>
      </c>
      <c r="C323" s="83">
        <v>4392.2</v>
      </c>
      <c r="E323" s="82">
        <v>759729.23</v>
      </c>
    </row>
    <row r="324" spans="1:6" ht="15" hidden="1" customHeight="1" x14ac:dyDescent="0.25">
      <c r="A324" s="77">
        <v>44698</v>
      </c>
      <c r="B324" s="76" t="s">
        <v>326</v>
      </c>
      <c r="C324" s="83">
        <v>50000</v>
      </c>
      <c r="E324" s="82">
        <v>709729.23</v>
      </c>
    </row>
    <row r="325" spans="1:6" ht="15" hidden="1" customHeight="1" x14ac:dyDescent="0.25">
      <c r="A325" s="77">
        <v>44698</v>
      </c>
      <c r="B325" s="76" t="s">
        <v>320</v>
      </c>
      <c r="C325" s="80"/>
      <c r="D325" s="81">
        <v>16.079999999999998</v>
      </c>
      <c r="E325" s="82">
        <v>709745.31</v>
      </c>
    </row>
    <row r="326" spans="1:6" ht="15" hidden="1" customHeight="1" x14ac:dyDescent="0.25">
      <c r="A326" s="77">
        <v>44698</v>
      </c>
      <c r="B326" s="76" t="s">
        <v>320</v>
      </c>
      <c r="C326" s="83">
        <v>57785.02</v>
      </c>
      <c r="E326" s="82">
        <v>651960.29</v>
      </c>
    </row>
    <row r="327" spans="1:6" ht="15" hidden="1" customHeight="1" x14ac:dyDescent="0.25">
      <c r="A327" s="77">
        <v>44698</v>
      </c>
      <c r="B327" s="76" t="s">
        <v>327</v>
      </c>
      <c r="C327" s="81">
        <v>250</v>
      </c>
      <c r="E327" s="82">
        <v>651710.29</v>
      </c>
    </row>
    <row r="328" spans="1:6" ht="15" hidden="1" customHeight="1" x14ac:dyDescent="0.25">
      <c r="A328" s="77">
        <v>44698</v>
      </c>
      <c r="B328" s="76" t="s">
        <v>328</v>
      </c>
      <c r="C328" s="81">
        <v>52.5</v>
      </c>
      <c r="E328" s="82">
        <v>651657.79</v>
      </c>
    </row>
    <row r="329" spans="1:6" ht="15" hidden="1" customHeight="1" x14ac:dyDescent="0.25">
      <c r="A329" s="77">
        <v>44700</v>
      </c>
      <c r="B329" s="76" t="s">
        <v>326</v>
      </c>
      <c r="C329" s="83">
        <v>250000</v>
      </c>
      <c r="E329" s="82">
        <v>401657.79</v>
      </c>
    </row>
    <row r="330" spans="1:6" ht="15" hidden="1" customHeight="1" x14ac:dyDescent="0.25">
      <c r="A330" s="77">
        <v>44700</v>
      </c>
      <c r="B330" s="76" t="s">
        <v>326</v>
      </c>
      <c r="C330" s="83">
        <v>250000</v>
      </c>
      <c r="E330" s="82">
        <v>151657.79</v>
      </c>
    </row>
    <row r="331" spans="1:6" ht="15" hidden="1" customHeight="1" x14ac:dyDescent="0.25">
      <c r="A331" s="77">
        <v>44700</v>
      </c>
      <c r="B331" s="76" t="s">
        <v>326</v>
      </c>
      <c r="C331" s="83">
        <v>277000</v>
      </c>
      <c r="E331" s="82">
        <v>-125342.21</v>
      </c>
    </row>
    <row r="332" spans="1:6" ht="15" hidden="1" customHeight="1" x14ac:dyDescent="0.25">
      <c r="A332" s="77">
        <v>44700</v>
      </c>
      <c r="B332" s="76" t="s">
        <v>326</v>
      </c>
      <c r="C332" s="83">
        <v>520000</v>
      </c>
      <c r="E332" s="82">
        <v>-645342.21</v>
      </c>
    </row>
    <row r="333" spans="1:6" ht="15" hidden="1" customHeight="1" x14ac:dyDescent="0.25">
      <c r="A333" s="77">
        <v>44700</v>
      </c>
      <c r="B333" s="76" t="s">
        <v>327</v>
      </c>
      <c r="C333" s="81">
        <v>590</v>
      </c>
      <c r="E333" s="82">
        <v>-645932.21</v>
      </c>
    </row>
    <row r="334" spans="1:6" ht="15" hidden="1" customHeight="1" x14ac:dyDescent="0.25">
      <c r="A334" s="77">
        <v>44700</v>
      </c>
      <c r="B334" s="76" t="s">
        <v>328</v>
      </c>
      <c r="C334" s="81">
        <v>123.9</v>
      </c>
      <c r="E334" s="82">
        <v>-646056.11</v>
      </c>
    </row>
    <row r="335" spans="1:6" ht="15" hidden="1" customHeight="1" x14ac:dyDescent="0.25">
      <c r="A335" s="77">
        <v>44700</v>
      </c>
      <c r="B335" s="76" t="s">
        <v>327</v>
      </c>
      <c r="C335" s="83">
        <v>2000</v>
      </c>
      <c r="E335" s="82">
        <v>-648056.11</v>
      </c>
    </row>
    <row r="336" spans="1:6" ht="15" hidden="1" customHeight="1" x14ac:dyDescent="0.25">
      <c r="A336" s="77">
        <v>44700</v>
      </c>
      <c r="B336" s="76" t="s">
        <v>328</v>
      </c>
      <c r="C336" s="81">
        <v>420</v>
      </c>
      <c r="E336" s="82">
        <v>-648476.11</v>
      </c>
    </row>
    <row r="337" spans="1:6" ht="15" hidden="1" customHeight="1" x14ac:dyDescent="0.25">
      <c r="A337" s="77">
        <v>44700</v>
      </c>
      <c r="B337" s="76" t="s">
        <v>331</v>
      </c>
      <c r="C337" s="81">
        <v>60</v>
      </c>
      <c r="E337" s="82">
        <v>-648536.11</v>
      </c>
    </row>
    <row r="338" spans="1:6" ht="15" hidden="1" customHeight="1" x14ac:dyDescent="0.25">
      <c r="A338" s="77">
        <v>44700</v>
      </c>
      <c r="B338" s="76" t="s">
        <v>346</v>
      </c>
      <c r="C338" s="80"/>
      <c r="D338" s="83">
        <v>670000</v>
      </c>
      <c r="E338" s="82">
        <v>21463.89</v>
      </c>
      <c r="F338" s="75" t="s">
        <v>371</v>
      </c>
    </row>
    <row r="339" spans="1:6" ht="15" hidden="1" customHeight="1" x14ac:dyDescent="0.25">
      <c r="A339" s="77">
        <v>44700</v>
      </c>
      <c r="B339" s="76" t="s">
        <v>354</v>
      </c>
      <c r="C339" s="83">
        <v>10622.44</v>
      </c>
      <c r="E339" s="82">
        <v>10841.45</v>
      </c>
    </row>
    <row r="340" spans="1:6" ht="15" hidden="1" customHeight="1" x14ac:dyDescent="0.25">
      <c r="A340" s="77">
        <v>44700</v>
      </c>
      <c r="B340" s="76" t="s">
        <v>354</v>
      </c>
      <c r="C340" s="83">
        <v>8329.7999999999993</v>
      </c>
      <c r="E340" s="82">
        <v>2511.65</v>
      </c>
    </row>
    <row r="341" spans="1:6" ht="15" hidden="1" customHeight="1" x14ac:dyDescent="0.25">
      <c r="A341" s="77">
        <v>44700</v>
      </c>
      <c r="B341" s="76" t="s">
        <v>325</v>
      </c>
      <c r="C341" s="80"/>
      <c r="D341" s="83">
        <v>249808.26</v>
      </c>
      <c r="E341" s="82">
        <v>252319.91</v>
      </c>
    </row>
    <row r="342" spans="1:6" ht="15" hidden="1" customHeight="1" x14ac:dyDescent="0.25">
      <c r="A342" s="77">
        <v>44700</v>
      </c>
      <c r="B342" s="76" t="s">
        <v>328</v>
      </c>
      <c r="C342" s="81">
        <v>362.25</v>
      </c>
      <c r="E342" s="82">
        <v>251957.66</v>
      </c>
    </row>
    <row r="343" spans="1:6" ht="15" hidden="1" customHeight="1" x14ac:dyDescent="0.25">
      <c r="A343" s="77">
        <v>44700</v>
      </c>
      <c r="B343" s="76" t="s">
        <v>327</v>
      </c>
      <c r="C343" s="83">
        <v>1725</v>
      </c>
      <c r="E343" s="82">
        <v>250232.66</v>
      </c>
    </row>
    <row r="344" spans="1:6" ht="15" hidden="1" customHeight="1" x14ac:dyDescent="0.25">
      <c r="A344" s="77">
        <v>44700</v>
      </c>
      <c r="B344" s="76" t="s">
        <v>370</v>
      </c>
      <c r="C344" s="83">
        <v>4402.25</v>
      </c>
      <c r="E344" s="82">
        <v>245830.41</v>
      </c>
    </row>
    <row r="345" spans="1:6" ht="15" hidden="1" customHeight="1" x14ac:dyDescent="0.25">
      <c r="A345" s="77">
        <v>44700</v>
      </c>
      <c r="B345" s="76" t="s">
        <v>370</v>
      </c>
      <c r="C345" s="83">
        <v>4402.25</v>
      </c>
      <c r="E345" s="82">
        <v>241428.16</v>
      </c>
    </row>
    <row r="346" spans="1:6" ht="15" hidden="1" customHeight="1" x14ac:dyDescent="0.25">
      <c r="A346" s="77">
        <v>44700</v>
      </c>
      <c r="B346" s="76" t="s">
        <v>320</v>
      </c>
      <c r="C346" s="83">
        <v>7982.03</v>
      </c>
      <c r="E346" s="82">
        <v>233446.13</v>
      </c>
    </row>
    <row r="347" spans="1:6" ht="15" hidden="1" customHeight="1" x14ac:dyDescent="0.25">
      <c r="A347" s="77">
        <v>44700</v>
      </c>
      <c r="B347" s="76" t="s">
        <v>321</v>
      </c>
      <c r="C347" s="83">
        <v>1498.85</v>
      </c>
      <c r="E347" s="82">
        <v>231947.28</v>
      </c>
    </row>
    <row r="348" spans="1:6" ht="15" hidden="1" customHeight="1" x14ac:dyDescent="0.25">
      <c r="A348" s="77">
        <v>44700</v>
      </c>
      <c r="B348" s="85" t="s">
        <v>329</v>
      </c>
      <c r="C348" s="81">
        <v>24.98</v>
      </c>
      <c r="E348" s="82">
        <v>231922.3</v>
      </c>
    </row>
    <row r="349" spans="1:6" ht="15" hidden="1" customHeight="1" x14ac:dyDescent="0.25">
      <c r="A349" s="77">
        <v>44700</v>
      </c>
      <c r="B349" s="85" t="s">
        <v>372</v>
      </c>
      <c r="C349" s="83">
        <v>3060.15</v>
      </c>
      <c r="E349" s="82">
        <v>228862.15</v>
      </c>
    </row>
    <row r="350" spans="1:6" ht="15" hidden="1" customHeight="1" x14ac:dyDescent="0.25">
      <c r="A350" s="77">
        <v>44701</v>
      </c>
      <c r="B350" s="76" t="s">
        <v>326</v>
      </c>
      <c r="C350" s="83">
        <v>266400</v>
      </c>
      <c r="E350" s="82">
        <v>-37537.85</v>
      </c>
    </row>
    <row r="351" spans="1:6" ht="15" hidden="1" customHeight="1" x14ac:dyDescent="0.25">
      <c r="A351" s="77">
        <v>44701</v>
      </c>
      <c r="B351" s="76" t="s">
        <v>326</v>
      </c>
      <c r="C351" s="83">
        <v>330710</v>
      </c>
      <c r="E351" s="82">
        <v>-368247.85</v>
      </c>
    </row>
    <row r="352" spans="1:6" ht="15" hidden="1" customHeight="1" x14ac:dyDescent="0.25">
      <c r="A352" s="77">
        <v>44701</v>
      </c>
      <c r="B352" s="76" t="s">
        <v>326</v>
      </c>
      <c r="C352" s="83">
        <v>517000</v>
      </c>
      <c r="E352" s="82">
        <v>-885247.85</v>
      </c>
    </row>
    <row r="353" spans="1:6" ht="15" hidden="1" customHeight="1" x14ac:dyDescent="0.25">
      <c r="A353" s="77">
        <v>44701</v>
      </c>
      <c r="B353" s="76" t="s">
        <v>326</v>
      </c>
      <c r="C353" s="83">
        <v>44467.5</v>
      </c>
      <c r="E353" s="82">
        <v>-929715.35</v>
      </c>
    </row>
    <row r="354" spans="1:6" ht="15" hidden="1" customHeight="1" x14ac:dyDescent="0.25">
      <c r="A354" s="77">
        <v>44701</v>
      </c>
      <c r="B354" s="76" t="s">
        <v>326</v>
      </c>
      <c r="C354" s="83">
        <v>150000</v>
      </c>
      <c r="E354" s="82">
        <v>-1079715.3500000001</v>
      </c>
    </row>
    <row r="355" spans="1:6" ht="15" hidden="1" customHeight="1" x14ac:dyDescent="0.25">
      <c r="A355" s="77">
        <v>44701</v>
      </c>
      <c r="B355" s="76" t="s">
        <v>327</v>
      </c>
      <c r="C355" s="83">
        <v>2000</v>
      </c>
      <c r="E355" s="82">
        <v>-1081715.3500000001</v>
      </c>
    </row>
    <row r="356" spans="1:6" ht="15" hidden="1" customHeight="1" x14ac:dyDescent="0.25">
      <c r="A356" s="77">
        <v>44701</v>
      </c>
      <c r="B356" s="76" t="s">
        <v>328</v>
      </c>
      <c r="C356" s="81">
        <v>420</v>
      </c>
      <c r="E356" s="82">
        <v>-1082135.3500000001</v>
      </c>
    </row>
    <row r="357" spans="1:6" ht="15" hidden="1" customHeight="1" x14ac:dyDescent="0.25">
      <c r="A357" s="77">
        <v>44701</v>
      </c>
      <c r="B357" s="76" t="s">
        <v>331</v>
      </c>
      <c r="C357" s="81">
        <v>60</v>
      </c>
      <c r="E357" s="82">
        <v>-1082195.3500000001</v>
      </c>
    </row>
    <row r="358" spans="1:6" ht="15" hidden="1" customHeight="1" x14ac:dyDescent="0.25">
      <c r="A358" s="77">
        <v>44701</v>
      </c>
      <c r="B358" s="76" t="s">
        <v>319</v>
      </c>
      <c r="C358" s="80"/>
      <c r="D358" s="83">
        <v>2616818.59</v>
      </c>
      <c r="E358" s="82">
        <v>1534623.24</v>
      </c>
    </row>
    <row r="359" spans="1:6" ht="15" hidden="1" customHeight="1" x14ac:dyDescent="0.25">
      <c r="A359" s="77">
        <v>44701</v>
      </c>
      <c r="B359" s="76" t="s">
        <v>325</v>
      </c>
      <c r="C359" s="80"/>
      <c r="D359" s="83">
        <v>2000000</v>
      </c>
      <c r="E359" s="82">
        <v>3534623.24</v>
      </c>
    </row>
    <row r="360" spans="1:6" ht="15" hidden="1" customHeight="1" x14ac:dyDescent="0.25">
      <c r="A360" s="77">
        <v>44701</v>
      </c>
      <c r="B360" s="76" t="s">
        <v>332</v>
      </c>
      <c r="C360" s="83">
        <v>1500000</v>
      </c>
      <c r="E360" s="82">
        <v>2034623.24</v>
      </c>
    </row>
    <row r="361" spans="1:6" ht="15" hidden="1" customHeight="1" x14ac:dyDescent="0.25">
      <c r="A361" s="77">
        <v>44701</v>
      </c>
      <c r="B361" s="76" t="s">
        <v>340</v>
      </c>
      <c r="C361" s="83">
        <v>2000000</v>
      </c>
      <c r="E361" s="82">
        <v>34623.24</v>
      </c>
      <c r="F361" s="75" t="s">
        <v>371</v>
      </c>
    </row>
    <row r="362" spans="1:6" ht="15" hidden="1" customHeight="1" x14ac:dyDescent="0.25">
      <c r="A362" s="77">
        <v>44701</v>
      </c>
      <c r="B362" s="76" t="s">
        <v>325</v>
      </c>
      <c r="C362" s="80"/>
      <c r="D362" s="83">
        <v>2675688</v>
      </c>
      <c r="E362" s="82">
        <v>2710311.24</v>
      </c>
    </row>
    <row r="363" spans="1:6" ht="15" hidden="1" customHeight="1" x14ac:dyDescent="0.25">
      <c r="A363" s="77">
        <v>44701</v>
      </c>
      <c r="B363" s="76" t="s">
        <v>337</v>
      </c>
      <c r="C363" s="83">
        <v>2000000</v>
      </c>
      <c r="E363" s="82">
        <v>710311.24</v>
      </c>
    </row>
    <row r="364" spans="1:6" ht="15" hidden="1" customHeight="1" x14ac:dyDescent="0.25">
      <c r="A364" s="77">
        <v>44701</v>
      </c>
      <c r="B364" s="76" t="s">
        <v>326</v>
      </c>
      <c r="C364" s="83">
        <v>158000</v>
      </c>
      <c r="E364" s="82">
        <v>552311.24</v>
      </c>
    </row>
    <row r="365" spans="1:6" ht="15" hidden="1" customHeight="1" x14ac:dyDescent="0.25">
      <c r="A365" s="77">
        <v>44701</v>
      </c>
      <c r="B365" s="76" t="s">
        <v>326</v>
      </c>
      <c r="C365" s="83">
        <v>115000</v>
      </c>
      <c r="E365" s="82">
        <v>437311.24</v>
      </c>
    </row>
    <row r="366" spans="1:6" ht="15" hidden="1" customHeight="1" x14ac:dyDescent="0.25">
      <c r="A366" s="77">
        <v>44701</v>
      </c>
      <c r="B366" s="76" t="s">
        <v>354</v>
      </c>
      <c r="C366" s="83">
        <v>29331.26</v>
      </c>
      <c r="E366" s="82">
        <v>407979.98</v>
      </c>
    </row>
    <row r="367" spans="1:6" ht="15" hidden="1" customHeight="1" x14ac:dyDescent="0.25">
      <c r="A367" s="77">
        <v>44701</v>
      </c>
      <c r="B367" s="76" t="s">
        <v>354</v>
      </c>
      <c r="C367" s="83">
        <v>29682.66</v>
      </c>
      <c r="E367" s="82">
        <v>378297.32</v>
      </c>
    </row>
    <row r="368" spans="1:6" ht="15" hidden="1" customHeight="1" x14ac:dyDescent="0.25">
      <c r="A368" s="77">
        <v>44701</v>
      </c>
      <c r="B368" s="76" t="s">
        <v>354</v>
      </c>
      <c r="C368" s="83">
        <v>30232.66</v>
      </c>
      <c r="E368" s="82">
        <v>348064.66</v>
      </c>
    </row>
    <row r="369" spans="1:6" ht="15" hidden="1" customHeight="1" x14ac:dyDescent="0.25">
      <c r="A369" s="77">
        <v>44701</v>
      </c>
      <c r="B369" s="76" t="s">
        <v>354</v>
      </c>
      <c r="C369" s="83">
        <v>30431.26</v>
      </c>
      <c r="E369" s="82">
        <v>317633.40000000002</v>
      </c>
    </row>
    <row r="370" spans="1:6" ht="15" hidden="1" customHeight="1" x14ac:dyDescent="0.25">
      <c r="A370" s="77">
        <v>44701</v>
      </c>
      <c r="B370" s="76" t="s">
        <v>354</v>
      </c>
      <c r="C370" s="83">
        <v>30507.66</v>
      </c>
      <c r="E370" s="82">
        <v>287125.74</v>
      </c>
    </row>
    <row r="371" spans="1:6" ht="15" hidden="1" customHeight="1" x14ac:dyDescent="0.25">
      <c r="A371" s="77">
        <v>44701</v>
      </c>
      <c r="B371" s="76" t="s">
        <v>354</v>
      </c>
      <c r="C371" s="83">
        <v>31210.5</v>
      </c>
      <c r="E371" s="82">
        <v>255915.24</v>
      </c>
    </row>
    <row r="372" spans="1:6" ht="15" hidden="1" customHeight="1" x14ac:dyDescent="0.25">
      <c r="A372" s="77">
        <v>44701</v>
      </c>
      <c r="B372" s="76" t="s">
        <v>354</v>
      </c>
      <c r="C372" s="83">
        <v>33319</v>
      </c>
      <c r="E372" s="82">
        <v>222596.24</v>
      </c>
    </row>
    <row r="373" spans="1:6" ht="15" hidden="1" customHeight="1" x14ac:dyDescent="0.25">
      <c r="A373" s="77">
        <v>44701</v>
      </c>
      <c r="B373" s="76" t="s">
        <v>354</v>
      </c>
      <c r="C373" s="83">
        <v>68266.5</v>
      </c>
      <c r="E373" s="82">
        <v>154329.74</v>
      </c>
    </row>
    <row r="374" spans="1:6" ht="15" customHeight="1" x14ac:dyDescent="0.25">
      <c r="A374" s="77">
        <v>44701</v>
      </c>
      <c r="B374" s="76" t="s">
        <v>343</v>
      </c>
      <c r="C374" s="80"/>
      <c r="D374" s="83">
        <v>1682114.75</v>
      </c>
      <c r="E374" s="82">
        <v>1836444.49</v>
      </c>
    </row>
    <row r="375" spans="1:6" ht="15" hidden="1" customHeight="1" x14ac:dyDescent="0.25">
      <c r="A375" s="77">
        <v>44701</v>
      </c>
      <c r="B375" s="76" t="s">
        <v>364</v>
      </c>
      <c r="C375" s="83">
        <v>1367723.79</v>
      </c>
      <c r="E375" s="82">
        <v>468720.7</v>
      </c>
    </row>
    <row r="376" spans="1:6" ht="15" customHeight="1" x14ac:dyDescent="0.25">
      <c r="A376" s="77">
        <v>44701</v>
      </c>
      <c r="B376" s="76" t="s">
        <v>350</v>
      </c>
      <c r="C376" s="80"/>
      <c r="D376" s="83">
        <v>1656758.95</v>
      </c>
      <c r="E376" s="82">
        <v>2125479.65</v>
      </c>
    </row>
    <row r="377" spans="1:6" ht="15" hidden="1" customHeight="1" x14ac:dyDescent="0.25">
      <c r="A377" s="77">
        <v>44701</v>
      </c>
      <c r="B377" s="76" t="s">
        <v>340</v>
      </c>
      <c r="C377" s="83">
        <v>840000</v>
      </c>
      <c r="E377" s="82">
        <v>1285479.6499999999</v>
      </c>
      <c r="F377" s="75" t="s">
        <v>371</v>
      </c>
    </row>
    <row r="378" spans="1:6" ht="15" hidden="1" customHeight="1" x14ac:dyDescent="0.25">
      <c r="A378" s="77">
        <v>44701</v>
      </c>
      <c r="B378" s="76" t="s">
        <v>337</v>
      </c>
      <c r="C378" s="83">
        <v>30000</v>
      </c>
      <c r="E378" s="82">
        <v>1255479.6499999999</v>
      </c>
    </row>
    <row r="379" spans="1:6" ht="15" hidden="1" customHeight="1" x14ac:dyDescent="0.25">
      <c r="A379" s="77">
        <v>44701</v>
      </c>
      <c r="B379" s="76" t="s">
        <v>337</v>
      </c>
      <c r="C379" s="83">
        <v>55000</v>
      </c>
      <c r="E379" s="82">
        <v>1200479.6499999999</v>
      </c>
    </row>
    <row r="380" spans="1:6" ht="15" hidden="1" customHeight="1" x14ac:dyDescent="0.25">
      <c r="A380" s="77">
        <v>44701</v>
      </c>
      <c r="B380" s="76" t="s">
        <v>352</v>
      </c>
      <c r="C380" s="83">
        <v>137501.96</v>
      </c>
      <c r="E380" s="82">
        <v>1062977.69</v>
      </c>
    </row>
    <row r="381" spans="1:6" ht="15" hidden="1" customHeight="1" x14ac:dyDescent="0.25">
      <c r="A381" s="77">
        <v>44701</v>
      </c>
      <c r="B381" s="76" t="s">
        <v>352</v>
      </c>
      <c r="C381" s="83">
        <v>261646.65</v>
      </c>
      <c r="E381" s="82">
        <v>801331.04</v>
      </c>
    </row>
    <row r="382" spans="1:6" ht="15" hidden="1" customHeight="1" x14ac:dyDescent="0.25">
      <c r="A382" s="77">
        <v>44701</v>
      </c>
      <c r="B382" s="76" t="s">
        <v>344</v>
      </c>
      <c r="C382" s="83">
        <v>700000</v>
      </c>
      <c r="E382" s="82">
        <v>101331.04</v>
      </c>
      <c r="F382" s="75" t="s">
        <v>371</v>
      </c>
    </row>
    <row r="383" spans="1:6" ht="15" hidden="1" customHeight="1" x14ac:dyDescent="0.25">
      <c r="A383" s="77">
        <v>44701</v>
      </c>
      <c r="B383" s="76" t="s">
        <v>326</v>
      </c>
      <c r="C383" s="83">
        <v>250000</v>
      </c>
      <c r="E383" s="82">
        <v>-148668.96</v>
      </c>
    </row>
    <row r="384" spans="1:6" ht="15" hidden="1" customHeight="1" x14ac:dyDescent="0.25">
      <c r="A384" s="77">
        <v>44701</v>
      </c>
      <c r="B384" s="76" t="s">
        <v>320</v>
      </c>
      <c r="C384" s="83">
        <v>52871.99</v>
      </c>
      <c r="E384" s="82">
        <v>-201540.95</v>
      </c>
    </row>
    <row r="385" spans="1:5" ht="15" hidden="1" customHeight="1" x14ac:dyDescent="0.25">
      <c r="A385" s="77">
        <v>44701</v>
      </c>
      <c r="B385" s="76" t="s">
        <v>321</v>
      </c>
      <c r="C385" s="83">
        <v>48087.37</v>
      </c>
      <c r="E385" s="82">
        <v>-249628.32</v>
      </c>
    </row>
    <row r="386" spans="1:5" ht="15" hidden="1" customHeight="1" x14ac:dyDescent="0.25">
      <c r="A386" s="77">
        <v>44701</v>
      </c>
      <c r="B386" s="85" t="s">
        <v>372</v>
      </c>
      <c r="C386" s="83">
        <v>98178.39</v>
      </c>
      <c r="E386" s="82">
        <v>-347806.71</v>
      </c>
    </row>
    <row r="387" spans="1:5" ht="15" hidden="1" customHeight="1" x14ac:dyDescent="0.25">
      <c r="A387" s="77">
        <v>44701</v>
      </c>
      <c r="B387" s="85" t="s">
        <v>329</v>
      </c>
      <c r="C387" s="81">
        <v>801.46</v>
      </c>
      <c r="E387" s="82">
        <v>-348608.17</v>
      </c>
    </row>
    <row r="388" spans="1:5" ht="15" hidden="1" customHeight="1" x14ac:dyDescent="0.25">
      <c r="A388" s="77">
        <v>44704</v>
      </c>
      <c r="B388" s="76" t="s">
        <v>326</v>
      </c>
      <c r="C388" s="83">
        <v>359442</v>
      </c>
      <c r="E388" s="82">
        <v>-708050.17</v>
      </c>
    </row>
    <row r="389" spans="1:5" ht="15" hidden="1" customHeight="1" x14ac:dyDescent="0.25">
      <c r="A389" s="77">
        <v>44704</v>
      </c>
      <c r="B389" s="76" t="s">
        <v>326</v>
      </c>
      <c r="C389" s="83">
        <v>1360468</v>
      </c>
      <c r="E389" s="82">
        <v>-2068518.17</v>
      </c>
    </row>
    <row r="390" spans="1:5" ht="15" hidden="1" customHeight="1" x14ac:dyDescent="0.25">
      <c r="A390" s="77">
        <v>44704</v>
      </c>
      <c r="B390" s="76" t="s">
        <v>326</v>
      </c>
      <c r="C390" s="83">
        <v>500000</v>
      </c>
      <c r="E390" s="82">
        <v>-2568518.17</v>
      </c>
    </row>
    <row r="391" spans="1:5" ht="15" hidden="1" customHeight="1" x14ac:dyDescent="0.25">
      <c r="A391" s="77">
        <v>44704</v>
      </c>
      <c r="B391" s="76" t="s">
        <v>326</v>
      </c>
      <c r="C391" s="83">
        <v>850000</v>
      </c>
      <c r="E391" s="82">
        <v>-3418518.17</v>
      </c>
    </row>
    <row r="392" spans="1:5" ht="15" hidden="1" customHeight="1" x14ac:dyDescent="0.25">
      <c r="A392" s="77">
        <v>44704</v>
      </c>
      <c r="B392" s="76" t="s">
        <v>326</v>
      </c>
      <c r="C392" s="83">
        <v>250000</v>
      </c>
      <c r="E392" s="82">
        <v>-3668518.17</v>
      </c>
    </row>
    <row r="393" spans="1:5" ht="15" hidden="1" customHeight="1" x14ac:dyDescent="0.25">
      <c r="A393" s="77">
        <v>44704</v>
      </c>
      <c r="B393" s="76" t="s">
        <v>326</v>
      </c>
      <c r="C393" s="83">
        <v>300000</v>
      </c>
      <c r="E393" s="82">
        <v>-3968518.17</v>
      </c>
    </row>
    <row r="394" spans="1:5" ht="15" hidden="1" customHeight="1" x14ac:dyDescent="0.25">
      <c r="A394" s="77">
        <v>44704</v>
      </c>
      <c r="B394" s="76" t="s">
        <v>326</v>
      </c>
      <c r="C394" s="83">
        <v>330710</v>
      </c>
      <c r="E394" s="82">
        <v>-4299228.17</v>
      </c>
    </row>
    <row r="395" spans="1:5" ht="15" hidden="1" customHeight="1" x14ac:dyDescent="0.25">
      <c r="A395" s="77">
        <v>44704</v>
      </c>
      <c r="B395" s="76" t="s">
        <v>326</v>
      </c>
      <c r="C395" s="83">
        <v>330710</v>
      </c>
      <c r="E395" s="82">
        <v>-4629938.17</v>
      </c>
    </row>
    <row r="396" spans="1:5" ht="15" hidden="1" customHeight="1" x14ac:dyDescent="0.25">
      <c r="A396" s="77">
        <v>44704</v>
      </c>
      <c r="B396" s="76" t="s">
        <v>330</v>
      </c>
      <c r="C396" s="80"/>
      <c r="D396" s="83">
        <v>100000</v>
      </c>
      <c r="E396" s="82">
        <v>-4529938.17</v>
      </c>
    </row>
    <row r="397" spans="1:5" ht="15" hidden="1" customHeight="1" x14ac:dyDescent="0.25">
      <c r="A397" s="77">
        <v>44704</v>
      </c>
      <c r="B397" s="76" t="s">
        <v>330</v>
      </c>
      <c r="C397" s="80"/>
      <c r="D397" s="83">
        <v>98000</v>
      </c>
      <c r="E397" s="82">
        <v>-4431938.17</v>
      </c>
    </row>
    <row r="398" spans="1:5" ht="15" hidden="1" customHeight="1" x14ac:dyDescent="0.25">
      <c r="A398" s="77">
        <v>44704</v>
      </c>
      <c r="B398" s="76" t="s">
        <v>330</v>
      </c>
      <c r="C398" s="80"/>
      <c r="D398" s="83">
        <v>100000</v>
      </c>
      <c r="E398" s="82">
        <v>-4331938.17</v>
      </c>
    </row>
    <row r="399" spans="1:5" ht="15" hidden="1" customHeight="1" x14ac:dyDescent="0.25">
      <c r="A399" s="77">
        <v>44704</v>
      </c>
      <c r="B399" s="76" t="s">
        <v>330</v>
      </c>
      <c r="C399" s="80"/>
      <c r="D399" s="83">
        <v>99000</v>
      </c>
      <c r="E399" s="82">
        <v>-4232938.17</v>
      </c>
    </row>
    <row r="400" spans="1:5" ht="15" hidden="1" customHeight="1" x14ac:dyDescent="0.25">
      <c r="A400" s="77">
        <v>44704</v>
      </c>
      <c r="B400" s="76" t="s">
        <v>330</v>
      </c>
      <c r="C400" s="80"/>
      <c r="D400" s="83">
        <v>98000</v>
      </c>
      <c r="E400" s="82">
        <v>-4134938.17</v>
      </c>
    </row>
    <row r="401" spans="1:6" ht="15" hidden="1" customHeight="1" x14ac:dyDescent="0.25">
      <c r="A401" s="77">
        <v>44704</v>
      </c>
      <c r="B401" s="76" t="s">
        <v>330</v>
      </c>
      <c r="C401" s="80"/>
      <c r="D401" s="83">
        <v>99000</v>
      </c>
      <c r="E401" s="82">
        <v>-4035938.17</v>
      </c>
    </row>
    <row r="402" spans="1:6" ht="15" hidden="1" customHeight="1" x14ac:dyDescent="0.25">
      <c r="A402" s="77">
        <v>44704</v>
      </c>
      <c r="B402" s="76" t="s">
        <v>330</v>
      </c>
      <c r="C402" s="80"/>
      <c r="D402" s="83">
        <v>100000</v>
      </c>
      <c r="E402" s="82">
        <v>-3935938.17</v>
      </c>
    </row>
    <row r="403" spans="1:6" ht="15" hidden="1" customHeight="1" x14ac:dyDescent="0.25">
      <c r="A403" s="77">
        <v>44704</v>
      </c>
      <c r="B403" s="76" t="s">
        <v>330</v>
      </c>
      <c r="C403" s="80"/>
      <c r="D403" s="83">
        <v>100000</v>
      </c>
      <c r="E403" s="82">
        <v>-3835938.17</v>
      </c>
    </row>
    <row r="404" spans="1:6" ht="15" hidden="1" customHeight="1" x14ac:dyDescent="0.25">
      <c r="A404" s="77">
        <v>44704</v>
      </c>
      <c r="B404" s="76" t="s">
        <v>330</v>
      </c>
      <c r="C404" s="80"/>
      <c r="D404" s="83">
        <v>98000</v>
      </c>
      <c r="E404" s="82">
        <v>-3737938.17</v>
      </c>
    </row>
    <row r="405" spans="1:6" ht="15" hidden="1" customHeight="1" x14ac:dyDescent="0.25">
      <c r="A405" s="77">
        <v>44704</v>
      </c>
      <c r="B405" s="76" t="s">
        <v>330</v>
      </c>
      <c r="C405" s="80"/>
      <c r="D405" s="83">
        <v>75000</v>
      </c>
      <c r="E405" s="82">
        <v>-3662938.17</v>
      </c>
    </row>
    <row r="406" spans="1:6" ht="15" hidden="1" customHeight="1" x14ac:dyDescent="0.25">
      <c r="A406" s="77">
        <v>44704</v>
      </c>
      <c r="B406" s="76" t="s">
        <v>325</v>
      </c>
      <c r="C406" s="80"/>
      <c r="D406" s="83">
        <v>1626.97</v>
      </c>
      <c r="E406" s="82">
        <v>-3661311.2</v>
      </c>
    </row>
    <row r="407" spans="1:6" ht="15" hidden="1" customHeight="1" x14ac:dyDescent="0.25">
      <c r="A407" s="77">
        <v>44704</v>
      </c>
      <c r="B407" s="76" t="s">
        <v>332</v>
      </c>
      <c r="C407" s="80"/>
      <c r="D407" s="83">
        <v>3670000</v>
      </c>
      <c r="E407" s="82">
        <v>8688.7999999999993</v>
      </c>
    </row>
    <row r="408" spans="1:6" ht="15" hidden="1" customHeight="1" x14ac:dyDescent="0.25">
      <c r="A408" s="77">
        <v>44704</v>
      </c>
      <c r="B408" s="76" t="s">
        <v>332</v>
      </c>
      <c r="C408" s="80"/>
      <c r="D408" s="83">
        <v>1800000</v>
      </c>
      <c r="E408" s="82">
        <v>1808688.8</v>
      </c>
    </row>
    <row r="409" spans="1:6" ht="15" hidden="1" customHeight="1" x14ac:dyDescent="0.25">
      <c r="A409" s="77">
        <v>44704</v>
      </c>
      <c r="B409" s="76" t="s">
        <v>340</v>
      </c>
      <c r="C409" s="83">
        <v>1800000</v>
      </c>
      <c r="E409" s="82">
        <v>8688.7999999999993</v>
      </c>
      <c r="F409" s="75" t="s">
        <v>371</v>
      </c>
    </row>
    <row r="410" spans="1:6" ht="15" hidden="1" customHeight="1" x14ac:dyDescent="0.25">
      <c r="A410" s="77">
        <v>44704</v>
      </c>
      <c r="B410" s="76" t="s">
        <v>332</v>
      </c>
      <c r="C410" s="80"/>
      <c r="D410" s="83">
        <v>40000</v>
      </c>
      <c r="E410" s="82">
        <v>48688.800000000003</v>
      </c>
    </row>
    <row r="411" spans="1:6" ht="15" customHeight="1" x14ac:dyDescent="0.25">
      <c r="A411" s="77">
        <v>44704</v>
      </c>
      <c r="B411" s="76" t="s">
        <v>335</v>
      </c>
      <c r="C411" s="80"/>
      <c r="D411" s="83">
        <v>1954365.16</v>
      </c>
      <c r="E411" s="82">
        <v>2003053.96</v>
      </c>
    </row>
    <row r="412" spans="1:6" ht="15" hidden="1" customHeight="1" x14ac:dyDescent="0.25">
      <c r="A412" s="77">
        <v>44704</v>
      </c>
      <c r="B412" s="76" t="s">
        <v>340</v>
      </c>
      <c r="C412" s="83">
        <v>2000000</v>
      </c>
      <c r="E412" s="82">
        <v>3053.96</v>
      </c>
      <c r="F412" s="75" t="s">
        <v>371</v>
      </c>
    </row>
    <row r="413" spans="1:6" ht="15" hidden="1" customHeight="1" x14ac:dyDescent="0.25">
      <c r="A413" s="77">
        <v>44704</v>
      </c>
      <c r="B413" s="76" t="s">
        <v>370</v>
      </c>
      <c r="C413" s="83">
        <v>4424.57</v>
      </c>
      <c r="E413" s="82">
        <v>-1370.61</v>
      </c>
    </row>
    <row r="414" spans="1:6" ht="15" hidden="1" customHeight="1" x14ac:dyDescent="0.25">
      <c r="A414" s="77">
        <v>44704</v>
      </c>
      <c r="B414" s="76" t="s">
        <v>370</v>
      </c>
      <c r="C414" s="83">
        <v>4424.57</v>
      </c>
      <c r="E414" s="82">
        <v>-5795.18</v>
      </c>
    </row>
    <row r="415" spans="1:6" ht="15" hidden="1" customHeight="1" x14ac:dyDescent="0.25">
      <c r="A415" s="77">
        <v>44704</v>
      </c>
      <c r="B415" s="76" t="s">
        <v>326</v>
      </c>
      <c r="C415" s="83">
        <v>33597.57</v>
      </c>
      <c r="E415" s="82">
        <v>-39392.75</v>
      </c>
    </row>
    <row r="416" spans="1:6" ht="15" hidden="1" customHeight="1" x14ac:dyDescent="0.25">
      <c r="A416" s="77">
        <v>44704</v>
      </c>
      <c r="B416" s="76" t="s">
        <v>320</v>
      </c>
      <c r="C416" s="83">
        <v>49336.55</v>
      </c>
      <c r="E416" s="82">
        <v>-88729.3</v>
      </c>
    </row>
    <row r="417" spans="1:5" ht="15" hidden="1" customHeight="1" x14ac:dyDescent="0.25">
      <c r="A417" s="77">
        <v>44704</v>
      </c>
      <c r="B417" s="76" t="s">
        <v>321</v>
      </c>
      <c r="C417" s="83">
        <v>17537.95</v>
      </c>
      <c r="E417" s="82">
        <v>-106267.25</v>
      </c>
    </row>
    <row r="418" spans="1:5" ht="15" hidden="1" customHeight="1" x14ac:dyDescent="0.25">
      <c r="A418" s="77">
        <v>44704</v>
      </c>
      <c r="B418" s="85" t="s">
        <v>329</v>
      </c>
      <c r="C418" s="81">
        <v>292.3</v>
      </c>
      <c r="E418" s="82">
        <v>-106559.55</v>
      </c>
    </row>
    <row r="419" spans="1:5" ht="15" hidden="1" customHeight="1" x14ac:dyDescent="0.25">
      <c r="A419" s="77">
        <v>44704</v>
      </c>
      <c r="B419" s="85" t="s">
        <v>372</v>
      </c>
      <c r="C419" s="83">
        <v>35806.65</v>
      </c>
      <c r="E419" s="82">
        <v>-142366.20000000001</v>
      </c>
    </row>
    <row r="420" spans="1:5" ht="15" hidden="1" customHeight="1" x14ac:dyDescent="0.25">
      <c r="A420" s="77">
        <v>44705</v>
      </c>
      <c r="B420" s="76" t="s">
        <v>326</v>
      </c>
      <c r="C420" s="83">
        <v>850000</v>
      </c>
      <c r="E420" s="82">
        <v>-992366.2</v>
      </c>
    </row>
    <row r="421" spans="1:5" ht="15" hidden="1" customHeight="1" x14ac:dyDescent="0.25">
      <c r="A421" s="77">
        <v>44705</v>
      </c>
      <c r="B421" s="76" t="s">
        <v>326</v>
      </c>
      <c r="C421" s="83">
        <v>34000</v>
      </c>
      <c r="E421" s="82">
        <v>-1026366.2</v>
      </c>
    </row>
    <row r="422" spans="1:5" ht="15" hidden="1" customHeight="1" x14ac:dyDescent="0.25">
      <c r="A422" s="77">
        <v>44705</v>
      </c>
      <c r="B422" s="76" t="s">
        <v>326</v>
      </c>
      <c r="C422" s="83">
        <v>56400</v>
      </c>
      <c r="E422" s="82">
        <v>-1082766.2</v>
      </c>
    </row>
    <row r="423" spans="1:5" ht="15" hidden="1" customHeight="1" x14ac:dyDescent="0.25">
      <c r="A423" s="77">
        <v>44705</v>
      </c>
      <c r="B423" s="76" t="s">
        <v>326</v>
      </c>
      <c r="C423" s="83">
        <v>214000</v>
      </c>
      <c r="E423" s="82">
        <v>-1296766.2</v>
      </c>
    </row>
    <row r="424" spans="1:5" ht="15" hidden="1" customHeight="1" x14ac:dyDescent="0.25">
      <c r="A424" s="77">
        <v>44705</v>
      </c>
      <c r="B424" s="76" t="s">
        <v>326</v>
      </c>
      <c r="C424" s="83">
        <v>277500</v>
      </c>
      <c r="E424" s="82">
        <v>-1574266.2</v>
      </c>
    </row>
    <row r="425" spans="1:5" ht="15" hidden="1" customHeight="1" x14ac:dyDescent="0.25">
      <c r="A425" s="77">
        <v>44705</v>
      </c>
      <c r="B425" s="76" t="s">
        <v>326</v>
      </c>
      <c r="C425" s="83">
        <v>330713.89</v>
      </c>
      <c r="E425" s="82">
        <v>-1904980.09</v>
      </c>
    </row>
    <row r="426" spans="1:5" ht="15" hidden="1" customHeight="1" x14ac:dyDescent="0.25">
      <c r="A426" s="77">
        <v>44705</v>
      </c>
      <c r="B426" s="76" t="s">
        <v>326</v>
      </c>
      <c r="C426" s="83">
        <v>346349.98</v>
      </c>
      <c r="E426" s="82">
        <v>-2251330.0699999998</v>
      </c>
    </row>
    <row r="427" spans="1:5" ht="15" hidden="1" customHeight="1" x14ac:dyDescent="0.25">
      <c r="A427" s="77">
        <v>44705</v>
      </c>
      <c r="B427" s="76" t="s">
        <v>326</v>
      </c>
      <c r="C427" s="83">
        <v>2000000</v>
      </c>
      <c r="E427" s="82">
        <v>-4251330.07</v>
      </c>
    </row>
    <row r="428" spans="1:5" ht="15" hidden="1" customHeight="1" x14ac:dyDescent="0.25">
      <c r="A428" s="77">
        <v>44705</v>
      </c>
      <c r="B428" s="76" t="s">
        <v>326</v>
      </c>
      <c r="C428" s="83">
        <v>2000000</v>
      </c>
      <c r="E428" s="82">
        <v>-6251330.0700000003</v>
      </c>
    </row>
    <row r="429" spans="1:5" ht="15" hidden="1" customHeight="1" x14ac:dyDescent="0.25">
      <c r="A429" s="77">
        <v>44705</v>
      </c>
      <c r="B429" s="76" t="s">
        <v>327</v>
      </c>
      <c r="C429" s="81">
        <v>590</v>
      </c>
      <c r="E429" s="82">
        <v>-6251920.0700000003</v>
      </c>
    </row>
    <row r="430" spans="1:5" ht="15" hidden="1" customHeight="1" x14ac:dyDescent="0.25">
      <c r="A430" s="77">
        <v>44705</v>
      </c>
      <c r="B430" s="76" t="s">
        <v>328</v>
      </c>
      <c r="C430" s="81">
        <v>123.9</v>
      </c>
      <c r="E430" s="82">
        <v>-6252043.9699999997</v>
      </c>
    </row>
    <row r="431" spans="1:5" ht="15" hidden="1" customHeight="1" x14ac:dyDescent="0.25">
      <c r="A431" s="77">
        <v>44705</v>
      </c>
      <c r="B431" s="76" t="s">
        <v>330</v>
      </c>
      <c r="C431" s="80"/>
      <c r="D431" s="83">
        <v>96000</v>
      </c>
      <c r="E431" s="82">
        <v>-6156043.9699999997</v>
      </c>
    </row>
    <row r="432" spans="1:5" ht="15" hidden="1" customHeight="1" x14ac:dyDescent="0.25">
      <c r="A432" s="77">
        <v>44705</v>
      </c>
      <c r="B432" s="76" t="s">
        <v>330</v>
      </c>
      <c r="C432" s="80"/>
      <c r="D432" s="83">
        <v>103000</v>
      </c>
      <c r="E432" s="82">
        <v>-6053043.9699999997</v>
      </c>
    </row>
    <row r="433" spans="1:6" ht="15" hidden="1" customHeight="1" x14ac:dyDescent="0.25">
      <c r="A433" s="77">
        <v>44705</v>
      </c>
      <c r="B433" s="76" t="s">
        <v>330</v>
      </c>
      <c r="C433" s="80"/>
      <c r="D433" s="83">
        <v>100000</v>
      </c>
      <c r="E433" s="82">
        <v>-5953043.9699999997</v>
      </c>
    </row>
    <row r="434" spans="1:6" ht="15" hidden="1" customHeight="1" x14ac:dyDescent="0.25">
      <c r="A434" s="77">
        <v>44705</v>
      </c>
      <c r="B434" s="76" t="s">
        <v>325</v>
      </c>
      <c r="C434" s="80"/>
      <c r="D434" s="83">
        <v>3900000</v>
      </c>
      <c r="E434" s="82">
        <v>-2053043.97</v>
      </c>
    </row>
    <row r="435" spans="1:6" ht="15" hidden="1" customHeight="1" x14ac:dyDescent="0.25">
      <c r="A435" s="77">
        <v>44705</v>
      </c>
      <c r="B435" s="76" t="s">
        <v>346</v>
      </c>
      <c r="C435" s="80"/>
      <c r="D435" s="83">
        <v>2100000</v>
      </c>
      <c r="E435" s="82">
        <v>46956.03</v>
      </c>
      <c r="F435" s="75" t="s">
        <v>371</v>
      </c>
    </row>
    <row r="436" spans="1:6" ht="15" hidden="1" customHeight="1" x14ac:dyDescent="0.25">
      <c r="A436" s="77">
        <v>44705</v>
      </c>
      <c r="B436" s="76" t="s">
        <v>325</v>
      </c>
      <c r="C436" s="80"/>
      <c r="D436" s="83">
        <v>30000</v>
      </c>
      <c r="E436" s="82">
        <v>76956.03</v>
      </c>
    </row>
    <row r="437" spans="1:6" ht="15" hidden="1" customHeight="1" x14ac:dyDescent="0.25">
      <c r="A437" s="77">
        <v>44705</v>
      </c>
      <c r="B437" s="76" t="s">
        <v>320</v>
      </c>
      <c r="C437" s="83">
        <v>36874.65</v>
      </c>
      <c r="E437" s="82">
        <v>40081.379999999997</v>
      </c>
    </row>
    <row r="438" spans="1:6" ht="15" hidden="1" customHeight="1" x14ac:dyDescent="0.25">
      <c r="A438" s="77">
        <v>44705</v>
      </c>
      <c r="B438" s="76" t="s">
        <v>321</v>
      </c>
      <c r="C438" s="83">
        <v>25374</v>
      </c>
      <c r="E438" s="82">
        <v>14707.38</v>
      </c>
    </row>
    <row r="439" spans="1:6" ht="15" hidden="1" customHeight="1" x14ac:dyDescent="0.25">
      <c r="A439" s="77">
        <v>44705</v>
      </c>
      <c r="B439" s="85" t="s">
        <v>372</v>
      </c>
      <c r="C439" s="83">
        <v>51805.25</v>
      </c>
      <c r="E439" s="82">
        <v>-37097.870000000003</v>
      </c>
    </row>
    <row r="440" spans="1:6" ht="15" hidden="1" customHeight="1" x14ac:dyDescent="0.25">
      <c r="A440" s="77">
        <v>44705</v>
      </c>
      <c r="B440" s="85" t="s">
        <v>329</v>
      </c>
      <c r="C440" s="81">
        <v>422.9</v>
      </c>
      <c r="E440" s="82">
        <v>-37520.769999999997</v>
      </c>
    </row>
    <row r="441" spans="1:6" ht="15" hidden="1" customHeight="1" x14ac:dyDescent="0.25">
      <c r="A441" s="77">
        <v>44707</v>
      </c>
      <c r="B441" s="76" t="s">
        <v>325</v>
      </c>
      <c r="C441" s="80"/>
      <c r="D441" s="83">
        <v>85478</v>
      </c>
      <c r="E441" s="82">
        <v>47957.23</v>
      </c>
    </row>
    <row r="442" spans="1:6" ht="15" hidden="1" customHeight="1" x14ac:dyDescent="0.25">
      <c r="A442" s="77">
        <v>44707</v>
      </c>
      <c r="B442" s="76" t="s">
        <v>325</v>
      </c>
      <c r="C442" s="80"/>
      <c r="D442" s="83">
        <v>216498.5</v>
      </c>
      <c r="E442" s="82">
        <v>264455.73</v>
      </c>
    </row>
    <row r="443" spans="1:6" ht="15" hidden="1" customHeight="1" x14ac:dyDescent="0.25">
      <c r="A443" s="77">
        <v>44707</v>
      </c>
      <c r="B443" s="76" t="s">
        <v>325</v>
      </c>
      <c r="C443" s="80"/>
      <c r="D443" s="83">
        <v>43484.53</v>
      </c>
      <c r="E443" s="82">
        <v>307940.26</v>
      </c>
    </row>
    <row r="444" spans="1:6" ht="15" hidden="1" customHeight="1" x14ac:dyDescent="0.25">
      <c r="A444" s="77">
        <v>44707</v>
      </c>
      <c r="B444" s="76" t="s">
        <v>326</v>
      </c>
      <c r="C444" s="83">
        <v>500000</v>
      </c>
      <c r="E444" s="82">
        <v>-192059.74</v>
      </c>
    </row>
    <row r="445" spans="1:6" ht="15" hidden="1" customHeight="1" x14ac:dyDescent="0.25">
      <c r="A445" s="77">
        <v>44707</v>
      </c>
      <c r="B445" s="76" t="s">
        <v>326</v>
      </c>
      <c r="C445" s="83">
        <v>83600</v>
      </c>
      <c r="E445" s="82">
        <v>-275659.74</v>
      </c>
    </row>
    <row r="446" spans="1:6" ht="15" hidden="1" customHeight="1" x14ac:dyDescent="0.25">
      <c r="A446" s="77">
        <v>44707</v>
      </c>
      <c r="B446" s="76" t="s">
        <v>326</v>
      </c>
      <c r="C446" s="83">
        <v>200000</v>
      </c>
      <c r="E446" s="82">
        <v>-475659.74</v>
      </c>
    </row>
    <row r="447" spans="1:6" ht="15" hidden="1" customHeight="1" x14ac:dyDescent="0.25">
      <c r="A447" s="77">
        <v>44707</v>
      </c>
      <c r="B447" s="76" t="s">
        <v>326</v>
      </c>
      <c r="C447" s="83">
        <v>200000</v>
      </c>
      <c r="E447" s="82">
        <v>-675659.74</v>
      </c>
    </row>
    <row r="448" spans="1:6" ht="15" hidden="1" customHeight="1" x14ac:dyDescent="0.25">
      <c r="A448" s="77">
        <v>44707</v>
      </c>
      <c r="B448" s="76" t="s">
        <v>326</v>
      </c>
      <c r="C448" s="83">
        <v>214000</v>
      </c>
      <c r="E448" s="82">
        <v>-889659.74</v>
      </c>
    </row>
    <row r="449" spans="1:6" ht="15" hidden="1" customHeight="1" x14ac:dyDescent="0.25">
      <c r="A449" s="77">
        <v>44707</v>
      </c>
      <c r="B449" s="76" t="s">
        <v>326</v>
      </c>
      <c r="C449" s="83">
        <v>216800</v>
      </c>
      <c r="E449" s="82">
        <v>-1106459.74</v>
      </c>
    </row>
    <row r="450" spans="1:6" ht="15" hidden="1" customHeight="1" x14ac:dyDescent="0.25">
      <c r="A450" s="77">
        <v>44707</v>
      </c>
      <c r="B450" s="76" t="s">
        <v>326</v>
      </c>
      <c r="C450" s="83">
        <v>225500</v>
      </c>
      <c r="E450" s="82">
        <v>-1331959.74</v>
      </c>
    </row>
    <row r="451" spans="1:6" ht="15" hidden="1" customHeight="1" x14ac:dyDescent="0.25">
      <c r="A451" s="77">
        <v>44707</v>
      </c>
      <c r="B451" s="76" t="s">
        <v>326</v>
      </c>
      <c r="C451" s="83">
        <v>300000</v>
      </c>
      <c r="E451" s="82">
        <v>-1631959.74</v>
      </c>
    </row>
    <row r="452" spans="1:6" ht="15" hidden="1" customHeight="1" x14ac:dyDescent="0.25">
      <c r="A452" s="77">
        <v>44707</v>
      </c>
      <c r="B452" s="76" t="s">
        <v>326</v>
      </c>
      <c r="C452" s="83">
        <v>400000</v>
      </c>
      <c r="E452" s="82">
        <v>-2031959.74</v>
      </c>
    </row>
    <row r="453" spans="1:6" ht="15" hidden="1" customHeight="1" x14ac:dyDescent="0.25">
      <c r="A453" s="77">
        <v>44707</v>
      </c>
      <c r="B453" s="76" t="s">
        <v>326</v>
      </c>
      <c r="C453" s="83">
        <v>500000</v>
      </c>
      <c r="E453" s="82">
        <v>-2531959.7400000002</v>
      </c>
    </row>
    <row r="454" spans="1:6" ht="15" hidden="1" customHeight="1" x14ac:dyDescent="0.25">
      <c r="A454" s="77">
        <v>44707</v>
      </c>
      <c r="B454" s="76" t="s">
        <v>326</v>
      </c>
      <c r="C454" s="83">
        <v>517000</v>
      </c>
      <c r="E454" s="82">
        <v>-3048959.74</v>
      </c>
    </row>
    <row r="455" spans="1:6" ht="15" hidden="1" customHeight="1" x14ac:dyDescent="0.25">
      <c r="A455" s="77">
        <v>44707</v>
      </c>
      <c r="B455" s="76" t="s">
        <v>327</v>
      </c>
      <c r="C455" s="83">
        <v>2124.27</v>
      </c>
      <c r="E455" s="82">
        <v>-3051084.01</v>
      </c>
    </row>
    <row r="456" spans="1:6" ht="15" hidden="1" customHeight="1" x14ac:dyDescent="0.25">
      <c r="A456" s="77">
        <v>44707</v>
      </c>
      <c r="B456" s="76" t="s">
        <v>328</v>
      </c>
      <c r="C456" s="81">
        <v>446.1</v>
      </c>
      <c r="E456" s="82">
        <v>-3051530.11</v>
      </c>
    </row>
    <row r="457" spans="1:6" ht="15" hidden="1" customHeight="1" x14ac:dyDescent="0.25">
      <c r="A457" s="77">
        <v>44707</v>
      </c>
      <c r="B457" s="76" t="s">
        <v>331</v>
      </c>
      <c r="C457" s="81">
        <v>63.73</v>
      </c>
      <c r="E457" s="82">
        <v>-3051593.84</v>
      </c>
    </row>
    <row r="458" spans="1:6" ht="15" hidden="1" customHeight="1" x14ac:dyDescent="0.25">
      <c r="A458" s="77">
        <v>44707</v>
      </c>
      <c r="B458" s="76" t="s">
        <v>327</v>
      </c>
      <c r="C458" s="81">
        <v>590</v>
      </c>
      <c r="E458" s="82">
        <v>-3052183.84</v>
      </c>
    </row>
    <row r="459" spans="1:6" ht="15" hidden="1" customHeight="1" x14ac:dyDescent="0.25">
      <c r="A459" s="77">
        <v>44707</v>
      </c>
      <c r="B459" s="76" t="s">
        <v>328</v>
      </c>
      <c r="C459" s="81">
        <v>123.9</v>
      </c>
      <c r="E459" s="82">
        <v>-3052307.74</v>
      </c>
    </row>
    <row r="460" spans="1:6" ht="15" hidden="1" customHeight="1" x14ac:dyDescent="0.25">
      <c r="A460" s="77">
        <v>44707</v>
      </c>
      <c r="B460" s="76" t="s">
        <v>332</v>
      </c>
      <c r="C460" s="80"/>
      <c r="D460" s="83">
        <v>3450000</v>
      </c>
      <c r="E460" s="82">
        <v>397692.26</v>
      </c>
    </row>
    <row r="461" spans="1:6" ht="15" hidden="1" customHeight="1" x14ac:dyDescent="0.25">
      <c r="A461" s="77">
        <v>44707</v>
      </c>
      <c r="B461" s="76" t="s">
        <v>332</v>
      </c>
      <c r="C461" s="80"/>
      <c r="D461" s="83">
        <v>590000</v>
      </c>
      <c r="E461" s="82">
        <v>987692.26</v>
      </c>
    </row>
    <row r="462" spans="1:6" ht="15" customHeight="1" x14ac:dyDescent="0.25">
      <c r="A462" s="77">
        <v>44707</v>
      </c>
      <c r="B462" s="76" t="s">
        <v>350</v>
      </c>
      <c r="C462" s="80"/>
      <c r="D462" s="83">
        <v>600040.56000000006</v>
      </c>
      <c r="E462" s="82">
        <v>1587732.82</v>
      </c>
    </row>
    <row r="463" spans="1:6" ht="15" hidden="1" customHeight="1" x14ac:dyDescent="0.25">
      <c r="A463" s="77">
        <v>44707</v>
      </c>
      <c r="B463" s="76" t="s">
        <v>325</v>
      </c>
      <c r="C463" s="80"/>
      <c r="D463" s="83">
        <v>1500000</v>
      </c>
      <c r="E463" s="82">
        <v>3087732.82</v>
      </c>
    </row>
    <row r="464" spans="1:6" ht="15" hidden="1" customHeight="1" x14ac:dyDescent="0.25">
      <c r="A464" s="77">
        <v>44707</v>
      </c>
      <c r="B464" s="76" t="s">
        <v>340</v>
      </c>
      <c r="C464" s="83">
        <v>1395000</v>
      </c>
      <c r="E464" s="82">
        <v>1692732.82</v>
      </c>
      <c r="F464" s="75" t="s">
        <v>371</v>
      </c>
    </row>
    <row r="465" spans="1:6" ht="15" hidden="1" customHeight="1" x14ac:dyDescent="0.25">
      <c r="A465" s="77">
        <v>44707</v>
      </c>
      <c r="B465" s="76" t="s">
        <v>326</v>
      </c>
      <c r="C465" s="83">
        <v>290000</v>
      </c>
      <c r="E465" s="82">
        <v>1402732.82</v>
      </c>
    </row>
    <row r="466" spans="1:6" ht="15" hidden="1" customHeight="1" x14ac:dyDescent="0.25">
      <c r="A466" s="77">
        <v>44707</v>
      </c>
      <c r="B466" s="76" t="s">
        <v>344</v>
      </c>
      <c r="C466" s="80"/>
      <c r="D466" s="83">
        <v>570000</v>
      </c>
      <c r="E466" s="82">
        <v>1972732.82</v>
      </c>
      <c r="F466" s="75" t="s">
        <v>371</v>
      </c>
    </row>
    <row r="467" spans="1:6" ht="15" hidden="1" customHeight="1" x14ac:dyDescent="0.25">
      <c r="A467" s="77">
        <v>44707</v>
      </c>
      <c r="B467" s="76" t="s">
        <v>326</v>
      </c>
      <c r="C467" s="83">
        <v>266385.13</v>
      </c>
      <c r="E467" s="82">
        <v>1706347.69</v>
      </c>
    </row>
    <row r="468" spans="1:6" ht="15" hidden="1" customHeight="1" x14ac:dyDescent="0.25">
      <c r="A468" s="77">
        <v>44707</v>
      </c>
      <c r="B468" s="76" t="s">
        <v>325</v>
      </c>
      <c r="C468" s="80"/>
      <c r="D468" s="83">
        <v>172584.51</v>
      </c>
      <c r="E468" s="82">
        <v>1878932.2</v>
      </c>
    </row>
    <row r="469" spans="1:6" ht="15" hidden="1" customHeight="1" x14ac:dyDescent="0.25">
      <c r="A469" s="77">
        <v>44707</v>
      </c>
      <c r="B469" s="76" t="s">
        <v>326</v>
      </c>
      <c r="C469" s="83">
        <v>108391.2</v>
      </c>
      <c r="E469" s="82">
        <v>1770541</v>
      </c>
    </row>
    <row r="470" spans="1:6" ht="15" hidden="1" customHeight="1" x14ac:dyDescent="0.25">
      <c r="A470" s="77">
        <v>44707</v>
      </c>
      <c r="B470" s="76" t="s">
        <v>326</v>
      </c>
      <c r="C470" s="83">
        <v>65049.599999999999</v>
      </c>
      <c r="E470" s="82">
        <v>1705491.4</v>
      </c>
    </row>
    <row r="471" spans="1:6" ht="15" hidden="1" customHeight="1" x14ac:dyDescent="0.25">
      <c r="A471" s="77">
        <v>44707</v>
      </c>
      <c r="B471" s="76" t="s">
        <v>333</v>
      </c>
      <c r="C471" s="83">
        <v>300000</v>
      </c>
      <c r="E471" s="82">
        <v>1405491.4</v>
      </c>
    </row>
    <row r="472" spans="1:6" ht="15" hidden="1" customHeight="1" x14ac:dyDescent="0.25">
      <c r="A472" s="77">
        <v>44707</v>
      </c>
      <c r="B472" s="76" t="s">
        <v>370</v>
      </c>
      <c r="C472" s="83">
        <v>4442.05</v>
      </c>
      <c r="E472" s="82">
        <v>1401049.35</v>
      </c>
    </row>
    <row r="473" spans="1:6" ht="15" hidden="1" customHeight="1" x14ac:dyDescent="0.25">
      <c r="A473" s="77">
        <v>44707</v>
      </c>
      <c r="B473" s="76" t="s">
        <v>326</v>
      </c>
      <c r="C473" s="83">
        <v>50000</v>
      </c>
      <c r="E473" s="82">
        <v>1351049.35</v>
      </c>
    </row>
    <row r="474" spans="1:6" ht="15" hidden="1" customHeight="1" x14ac:dyDescent="0.25">
      <c r="A474" s="77">
        <v>44707</v>
      </c>
      <c r="B474" s="76" t="s">
        <v>326</v>
      </c>
      <c r="C474" s="83">
        <v>110000</v>
      </c>
      <c r="E474" s="82">
        <v>1241049.3500000001</v>
      </c>
    </row>
    <row r="475" spans="1:6" ht="15" hidden="1" customHeight="1" x14ac:dyDescent="0.25">
      <c r="A475" s="77">
        <v>44707</v>
      </c>
      <c r="B475" s="76" t="s">
        <v>320</v>
      </c>
      <c r="C475" s="83">
        <v>34210.47</v>
      </c>
      <c r="E475" s="82">
        <v>1206838.8799999999</v>
      </c>
    </row>
    <row r="476" spans="1:6" ht="15" hidden="1" customHeight="1" x14ac:dyDescent="0.25">
      <c r="A476" s="77">
        <v>44707</v>
      </c>
      <c r="B476" s="76" t="s">
        <v>321</v>
      </c>
      <c r="C476" s="83">
        <v>15708.52</v>
      </c>
      <c r="E476" s="82">
        <v>1191130.3600000001</v>
      </c>
    </row>
    <row r="477" spans="1:6" ht="15" hidden="1" customHeight="1" x14ac:dyDescent="0.25">
      <c r="A477" s="77">
        <v>44707</v>
      </c>
      <c r="B477" s="76" t="s">
        <v>327</v>
      </c>
      <c r="C477" s="81">
        <v>100</v>
      </c>
      <c r="E477" s="82">
        <v>1191030.3600000001</v>
      </c>
    </row>
    <row r="478" spans="1:6" ht="15" hidden="1" customHeight="1" x14ac:dyDescent="0.25">
      <c r="A478" s="77">
        <v>44707</v>
      </c>
      <c r="B478" s="76" t="s">
        <v>328</v>
      </c>
      <c r="C478" s="81">
        <v>21</v>
      </c>
      <c r="E478" s="82">
        <v>1191009.3600000001</v>
      </c>
    </row>
    <row r="479" spans="1:6" ht="15" hidden="1" customHeight="1" x14ac:dyDescent="0.25">
      <c r="A479" s="77">
        <v>44707</v>
      </c>
      <c r="B479" s="76" t="s">
        <v>327</v>
      </c>
      <c r="C479" s="81">
        <v>100</v>
      </c>
      <c r="E479" s="82">
        <v>1190909.3600000001</v>
      </c>
    </row>
    <row r="480" spans="1:6" ht="15" hidden="1" customHeight="1" x14ac:dyDescent="0.25">
      <c r="A480" s="77">
        <v>44707</v>
      </c>
      <c r="B480" s="76" t="s">
        <v>328</v>
      </c>
      <c r="C480" s="81">
        <v>21</v>
      </c>
      <c r="E480" s="82">
        <v>1190888.3600000001</v>
      </c>
    </row>
    <row r="481" spans="1:5" ht="15" hidden="1" customHeight="1" x14ac:dyDescent="0.25">
      <c r="A481" s="77">
        <v>44707</v>
      </c>
      <c r="B481" s="85" t="s">
        <v>329</v>
      </c>
      <c r="C481" s="81">
        <v>261.81</v>
      </c>
      <c r="E481" s="82">
        <v>1190626.55</v>
      </c>
    </row>
    <row r="482" spans="1:5" ht="15" hidden="1" customHeight="1" x14ac:dyDescent="0.25">
      <c r="A482" s="77">
        <v>44707</v>
      </c>
      <c r="B482" s="85" t="s">
        <v>372</v>
      </c>
      <c r="C482" s="83">
        <v>32071.57</v>
      </c>
      <c r="E482" s="82">
        <v>1158554.98</v>
      </c>
    </row>
    <row r="483" spans="1:5" ht="15" hidden="1" customHeight="1" x14ac:dyDescent="0.25">
      <c r="A483" s="77">
        <v>44708</v>
      </c>
      <c r="B483" s="76" t="s">
        <v>353</v>
      </c>
      <c r="C483" s="83">
        <v>18687.169999999998</v>
      </c>
      <c r="E483" s="82">
        <v>1139867.81</v>
      </c>
    </row>
    <row r="484" spans="1:5" ht="15" hidden="1" customHeight="1" x14ac:dyDescent="0.25">
      <c r="A484" s="77">
        <v>44708</v>
      </c>
      <c r="B484" s="76" t="s">
        <v>353</v>
      </c>
      <c r="C484" s="83">
        <v>18708.61</v>
      </c>
      <c r="E484" s="82">
        <v>1121159.2</v>
      </c>
    </row>
    <row r="485" spans="1:5" ht="15" hidden="1" customHeight="1" x14ac:dyDescent="0.25">
      <c r="A485" s="77">
        <v>44708</v>
      </c>
      <c r="B485" s="76" t="s">
        <v>351</v>
      </c>
      <c r="C485" s="83">
        <v>23124.02</v>
      </c>
      <c r="E485" s="82">
        <v>1098035.18</v>
      </c>
    </row>
    <row r="486" spans="1:5" ht="15" hidden="1" customHeight="1" x14ac:dyDescent="0.25">
      <c r="A486" s="77">
        <v>44708</v>
      </c>
      <c r="B486" s="76" t="s">
        <v>351</v>
      </c>
      <c r="C486" s="83">
        <v>24242.46</v>
      </c>
      <c r="E486" s="82">
        <v>1073792.72</v>
      </c>
    </row>
    <row r="487" spans="1:5" ht="15" hidden="1" customHeight="1" x14ac:dyDescent="0.25">
      <c r="A487" s="77">
        <v>44708</v>
      </c>
      <c r="B487" s="76" t="s">
        <v>351</v>
      </c>
      <c r="C487" s="83">
        <v>46232.55</v>
      </c>
      <c r="E487" s="82">
        <v>1027560.17</v>
      </c>
    </row>
    <row r="488" spans="1:5" ht="15" hidden="1" customHeight="1" x14ac:dyDescent="0.25">
      <c r="A488" s="77">
        <v>44708</v>
      </c>
      <c r="B488" s="76" t="s">
        <v>351</v>
      </c>
      <c r="C488" s="83">
        <v>112470.81</v>
      </c>
      <c r="E488" s="82">
        <v>915089.36</v>
      </c>
    </row>
    <row r="489" spans="1:5" ht="15" hidden="1" customHeight="1" x14ac:dyDescent="0.25">
      <c r="A489" s="77">
        <v>44708</v>
      </c>
      <c r="B489" s="76" t="s">
        <v>351</v>
      </c>
      <c r="C489" s="83">
        <v>166427.64000000001</v>
      </c>
      <c r="E489" s="82">
        <v>748661.72</v>
      </c>
    </row>
    <row r="490" spans="1:5" ht="15" hidden="1" customHeight="1" x14ac:dyDescent="0.25">
      <c r="A490" s="77">
        <v>44708</v>
      </c>
      <c r="B490" s="76" t="s">
        <v>351</v>
      </c>
      <c r="C490" s="83">
        <v>203427.97</v>
      </c>
      <c r="E490" s="82">
        <v>545233.75</v>
      </c>
    </row>
    <row r="491" spans="1:5" ht="15" hidden="1" customHeight="1" x14ac:dyDescent="0.25">
      <c r="A491" s="77">
        <v>44708</v>
      </c>
      <c r="B491" s="76" t="s">
        <v>326</v>
      </c>
      <c r="C491" s="83">
        <v>126992.6</v>
      </c>
      <c r="E491" s="82">
        <v>418241.15</v>
      </c>
    </row>
    <row r="492" spans="1:5" ht="15" hidden="1" customHeight="1" x14ac:dyDescent="0.25">
      <c r="A492" s="77">
        <v>44708</v>
      </c>
      <c r="B492" s="76" t="s">
        <v>353</v>
      </c>
      <c r="C492" s="83">
        <v>15048.36</v>
      </c>
      <c r="E492" s="82">
        <v>403192.79</v>
      </c>
    </row>
    <row r="493" spans="1:5" ht="15" hidden="1" customHeight="1" x14ac:dyDescent="0.25">
      <c r="A493" s="77">
        <v>44708</v>
      </c>
      <c r="B493" s="76" t="s">
        <v>353</v>
      </c>
      <c r="C493" s="83">
        <v>27684.74</v>
      </c>
      <c r="E493" s="82">
        <v>375508.05</v>
      </c>
    </row>
    <row r="494" spans="1:5" ht="15" hidden="1" customHeight="1" x14ac:dyDescent="0.25">
      <c r="A494" s="77">
        <v>44708</v>
      </c>
      <c r="B494" s="76" t="s">
        <v>351</v>
      </c>
      <c r="C494" s="83">
        <v>72616.600000000006</v>
      </c>
      <c r="E494" s="82">
        <v>302891.45</v>
      </c>
    </row>
    <row r="495" spans="1:5" ht="15" hidden="1" customHeight="1" x14ac:dyDescent="0.25">
      <c r="A495" s="77">
        <v>44708</v>
      </c>
      <c r="B495" s="76" t="s">
        <v>351</v>
      </c>
      <c r="C495" s="83">
        <v>92002.95</v>
      </c>
      <c r="E495" s="82">
        <v>210888.5</v>
      </c>
    </row>
    <row r="496" spans="1:5" ht="15" hidden="1" customHeight="1" x14ac:dyDescent="0.25">
      <c r="A496" s="77">
        <v>44708</v>
      </c>
      <c r="B496" s="76" t="s">
        <v>326</v>
      </c>
      <c r="C496" s="83">
        <v>50000</v>
      </c>
      <c r="E496" s="82">
        <v>160888.5</v>
      </c>
    </row>
    <row r="497" spans="1:6" ht="15" hidden="1" customHeight="1" x14ac:dyDescent="0.25">
      <c r="A497" s="77">
        <v>44708</v>
      </c>
      <c r="B497" s="76" t="s">
        <v>326</v>
      </c>
      <c r="C497" s="83">
        <v>150000</v>
      </c>
      <c r="E497" s="82">
        <v>10888.5</v>
      </c>
    </row>
    <row r="498" spans="1:6" ht="15" hidden="1" customHeight="1" x14ac:dyDescent="0.25">
      <c r="A498" s="77">
        <v>44708</v>
      </c>
      <c r="B498" s="76" t="s">
        <v>326</v>
      </c>
      <c r="C498" s="83">
        <v>200000</v>
      </c>
      <c r="E498" s="82">
        <v>-189111.5</v>
      </c>
    </row>
    <row r="499" spans="1:6" ht="15" hidden="1" customHeight="1" x14ac:dyDescent="0.25">
      <c r="A499" s="77">
        <v>44708</v>
      </c>
      <c r="B499" s="76" t="s">
        <v>326</v>
      </c>
      <c r="C499" s="83">
        <v>400000</v>
      </c>
      <c r="E499" s="82">
        <v>-589111.5</v>
      </c>
    </row>
    <row r="500" spans="1:6" ht="15" hidden="1" customHeight="1" x14ac:dyDescent="0.25">
      <c r="A500" s="77">
        <v>44708</v>
      </c>
      <c r="B500" s="76" t="s">
        <v>326</v>
      </c>
      <c r="C500" s="83">
        <v>1360468</v>
      </c>
      <c r="E500" s="82">
        <v>-1949579.5</v>
      </c>
    </row>
    <row r="501" spans="1:6" ht="15" hidden="1" customHeight="1" x14ac:dyDescent="0.25">
      <c r="A501" s="77">
        <v>44708</v>
      </c>
      <c r="B501" s="76" t="s">
        <v>326</v>
      </c>
      <c r="C501" s="83">
        <v>2000000</v>
      </c>
      <c r="E501" s="82">
        <v>-3949579.5</v>
      </c>
    </row>
    <row r="502" spans="1:6" ht="15" hidden="1" customHeight="1" x14ac:dyDescent="0.25">
      <c r="A502" s="77">
        <v>44708</v>
      </c>
      <c r="B502" s="76" t="s">
        <v>326</v>
      </c>
      <c r="C502" s="83">
        <v>2125000</v>
      </c>
      <c r="E502" s="82">
        <v>-6074579.5</v>
      </c>
    </row>
    <row r="503" spans="1:6" ht="15" hidden="1" customHeight="1" x14ac:dyDescent="0.25">
      <c r="A503" s="77">
        <v>44708</v>
      </c>
      <c r="B503" s="76" t="s">
        <v>327</v>
      </c>
      <c r="C503" s="81">
        <v>590</v>
      </c>
      <c r="E503" s="82">
        <v>-6075169.5</v>
      </c>
    </row>
    <row r="504" spans="1:6" ht="15" hidden="1" customHeight="1" x14ac:dyDescent="0.25">
      <c r="A504" s="77">
        <v>44708</v>
      </c>
      <c r="B504" s="76" t="s">
        <v>328</v>
      </c>
      <c r="C504" s="81">
        <v>123.9</v>
      </c>
      <c r="E504" s="82">
        <v>-6075293.4000000004</v>
      </c>
    </row>
    <row r="505" spans="1:6" ht="15" customHeight="1" x14ac:dyDescent="0.25">
      <c r="A505" s="77">
        <v>44708</v>
      </c>
      <c r="B505" s="76" t="s">
        <v>342</v>
      </c>
      <c r="C505" s="80"/>
      <c r="D505" s="83">
        <v>10000000</v>
      </c>
      <c r="E505" s="82">
        <v>3924706.6</v>
      </c>
    </row>
    <row r="506" spans="1:6" ht="15" hidden="1" customHeight="1" x14ac:dyDescent="0.25">
      <c r="A506" s="77">
        <v>44708</v>
      </c>
      <c r="B506" s="76" t="s">
        <v>340</v>
      </c>
      <c r="C506" s="83">
        <v>1400000</v>
      </c>
      <c r="E506" s="82">
        <v>2524706.6</v>
      </c>
      <c r="F506" s="75" t="s">
        <v>371</v>
      </c>
    </row>
    <row r="507" spans="1:6" ht="15" hidden="1" customHeight="1" x14ac:dyDescent="0.25">
      <c r="A507" s="77">
        <v>44708</v>
      </c>
      <c r="B507" s="76" t="s">
        <v>340</v>
      </c>
      <c r="C507" s="83">
        <v>1170000</v>
      </c>
      <c r="E507" s="82">
        <v>1354706.6</v>
      </c>
      <c r="F507" s="75" t="s">
        <v>371</v>
      </c>
    </row>
    <row r="508" spans="1:6" ht="15" hidden="1" customHeight="1" x14ac:dyDescent="0.25">
      <c r="A508" s="77">
        <v>44708</v>
      </c>
      <c r="B508" s="76" t="s">
        <v>347</v>
      </c>
      <c r="C508" s="83">
        <v>1300000</v>
      </c>
      <c r="E508" s="82">
        <v>54706.6</v>
      </c>
      <c r="F508" s="75" t="s">
        <v>371</v>
      </c>
    </row>
    <row r="509" spans="1:6" ht="15" hidden="1" customHeight="1" x14ac:dyDescent="0.25">
      <c r="A509" s="77">
        <v>44708</v>
      </c>
      <c r="B509" s="76" t="s">
        <v>353</v>
      </c>
      <c r="C509" s="83">
        <v>33932.74</v>
      </c>
      <c r="E509" s="82">
        <v>20773.86</v>
      </c>
    </row>
    <row r="510" spans="1:6" ht="15" hidden="1" customHeight="1" x14ac:dyDescent="0.25">
      <c r="A510" s="77">
        <v>44708</v>
      </c>
      <c r="B510" s="76" t="s">
        <v>326</v>
      </c>
      <c r="C510" s="83">
        <v>36300</v>
      </c>
      <c r="E510" s="82">
        <v>-15526.14</v>
      </c>
    </row>
    <row r="511" spans="1:6" ht="15" hidden="1" customHeight="1" x14ac:dyDescent="0.25">
      <c r="A511" s="77">
        <v>44708</v>
      </c>
      <c r="B511" s="76" t="s">
        <v>321</v>
      </c>
      <c r="C511" s="83">
        <v>60000</v>
      </c>
      <c r="E511" s="82">
        <v>-75526.14</v>
      </c>
    </row>
    <row r="512" spans="1:6" ht="15" hidden="1" customHeight="1" x14ac:dyDescent="0.25">
      <c r="A512" s="77">
        <v>44708</v>
      </c>
      <c r="B512" s="76" t="s">
        <v>320</v>
      </c>
      <c r="C512" s="83">
        <v>59439.95</v>
      </c>
      <c r="E512" s="82">
        <v>-134966.09</v>
      </c>
    </row>
    <row r="513" spans="1:5" ht="15" hidden="1" customHeight="1" x14ac:dyDescent="0.25">
      <c r="A513" s="77">
        <v>44708</v>
      </c>
      <c r="B513" s="85" t="s">
        <v>372</v>
      </c>
      <c r="C513" s="83">
        <v>122500</v>
      </c>
      <c r="E513" s="82">
        <v>-257466.09</v>
      </c>
    </row>
    <row r="514" spans="1:5" ht="15" hidden="1" customHeight="1" x14ac:dyDescent="0.25">
      <c r="A514" s="77">
        <v>44708</v>
      </c>
      <c r="B514" s="85" t="s">
        <v>329</v>
      </c>
      <c r="C514" s="83">
        <v>1000</v>
      </c>
      <c r="E514" s="82">
        <v>-258466.09</v>
      </c>
    </row>
    <row r="515" spans="1:5" ht="15" hidden="1" customHeight="1" x14ac:dyDescent="0.25">
      <c r="A515" s="77">
        <v>44711</v>
      </c>
      <c r="B515" s="76" t="s">
        <v>326</v>
      </c>
      <c r="C515" s="83">
        <v>56400</v>
      </c>
      <c r="E515" s="82">
        <v>-314866.09000000003</v>
      </c>
    </row>
    <row r="516" spans="1:5" ht="15" hidden="1" customHeight="1" x14ac:dyDescent="0.25">
      <c r="A516" s="77">
        <v>44711</v>
      </c>
      <c r="B516" s="76" t="s">
        <v>326</v>
      </c>
      <c r="C516" s="83">
        <v>250000</v>
      </c>
      <c r="E516" s="82">
        <v>-564866.09</v>
      </c>
    </row>
    <row r="517" spans="1:5" ht="15" hidden="1" customHeight="1" x14ac:dyDescent="0.25">
      <c r="A517" s="77">
        <v>44711</v>
      </c>
      <c r="B517" s="76" t="s">
        <v>326</v>
      </c>
      <c r="C517" s="83">
        <v>300000</v>
      </c>
      <c r="E517" s="82">
        <v>-864866.09</v>
      </c>
    </row>
    <row r="518" spans="1:5" ht="15" hidden="1" customHeight="1" x14ac:dyDescent="0.25">
      <c r="A518" s="77">
        <v>44711</v>
      </c>
      <c r="B518" s="76" t="s">
        <v>326</v>
      </c>
      <c r="C518" s="83">
        <v>500000</v>
      </c>
      <c r="E518" s="82">
        <v>-1364866.09</v>
      </c>
    </row>
    <row r="519" spans="1:5" ht="15" hidden="1" customHeight="1" x14ac:dyDescent="0.25">
      <c r="A519" s="77">
        <v>44711</v>
      </c>
      <c r="B519" s="76" t="s">
        <v>326</v>
      </c>
      <c r="C519" s="83">
        <v>1360468</v>
      </c>
      <c r="E519" s="82">
        <v>-2725334.09</v>
      </c>
    </row>
    <row r="520" spans="1:5" ht="15" hidden="1" customHeight="1" x14ac:dyDescent="0.25">
      <c r="A520" s="77">
        <v>44711</v>
      </c>
      <c r="B520" s="76" t="s">
        <v>326</v>
      </c>
      <c r="C520" s="83">
        <v>2000000</v>
      </c>
      <c r="E520" s="82">
        <v>-4725334.09</v>
      </c>
    </row>
    <row r="521" spans="1:5" ht="15" hidden="1" customHeight="1" x14ac:dyDescent="0.25">
      <c r="A521" s="77">
        <v>44711</v>
      </c>
      <c r="B521" s="76" t="s">
        <v>327</v>
      </c>
      <c r="C521" s="81">
        <v>590</v>
      </c>
      <c r="E521" s="82">
        <v>-4725924.09</v>
      </c>
    </row>
    <row r="522" spans="1:5" ht="15" hidden="1" customHeight="1" x14ac:dyDescent="0.25">
      <c r="A522" s="77">
        <v>44711</v>
      </c>
      <c r="B522" s="76" t="s">
        <v>328</v>
      </c>
      <c r="C522" s="81">
        <v>123.9</v>
      </c>
      <c r="E522" s="82">
        <v>-4726047.99</v>
      </c>
    </row>
    <row r="523" spans="1:5" ht="15" hidden="1" customHeight="1" x14ac:dyDescent="0.25">
      <c r="A523" s="77">
        <v>44711</v>
      </c>
      <c r="B523" s="76" t="s">
        <v>327</v>
      </c>
      <c r="C523" s="83">
        <v>2850</v>
      </c>
      <c r="E523" s="82">
        <v>-4728897.99</v>
      </c>
    </row>
    <row r="524" spans="1:5" ht="15" hidden="1" customHeight="1" x14ac:dyDescent="0.25">
      <c r="A524" s="77">
        <v>44711</v>
      </c>
      <c r="B524" s="76" t="s">
        <v>328</v>
      </c>
      <c r="C524" s="81">
        <v>598.5</v>
      </c>
      <c r="E524" s="82">
        <v>-4729496.49</v>
      </c>
    </row>
    <row r="525" spans="1:5" ht="15" hidden="1" customHeight="1" x14ac:dyDescent="0.25">
      <c r="A525" s="77">
        <v>44711</v>
      </c>
      <c r="B525" s="76" t="s">
        <v>331</v>
      </c>
      <c r="C525" s="81">
        <v>85.5</v>
      </c>
      <c r="E525" s="82">
        <v>-4729581.99</v>
      </c>
    </row>
    <row r="526" spans="1:5" ht="15" hidden="1" customHeight="1" x14ac:dyDescent="0.25">
      <c r="A526" s="77">
        <v>44711</v>
      </c>
      <c r="B526" s="76" t="s">
        <v>327</v>
      </c>
      <c r="C526" s="83">
        <v>5330</v>
      </c>
      <c r="E526" s="82">
        <v>-4734911.99</v>
      </c>
    </row>
    <row r="527" spans="1:5" ht="15" hidden="1" customHeight="1" x14ac:dyDescent="0.25">
      <c r="A527" s="77">
        <v>44711</v>
      </c>
      <c r="B527" s="76" t="s">
        <v>328</v>
      </c>
      <c r="C527" s="83">
        <v>1119.3</v>
      </c>
      <c r="E527" s="82">
        <v>-4736031.29</v>
      </c>
    </row>
    <row r="528" spans="1:5" ht="15" hidden="1" customHeight="1" x14ac:dyDescent="0.25">
      <c r="A528" s="77">
        <v>44711</v>
      </c>
      <c r="B528" s="76" t="s">
        <v>331</v>
      </c>
      <c r="C528" s="81">
        <v>159.9</v>
      </c>
      <c r="E528" s="82">
        <v>-4736191.1900000004</v>
      </c>
    </row>
    <row r="529" spans="1:6" ht="15" hidden="1" customHeight="1" x14ac:dyDescent="0.25">
      <c r="A529" s="77">
        <v>44711</v>
      </c>
      <c r="B529" s="76" t="s">
        <v>327</v>
      </c>
      <c r="C529" s="81">
        <v>210</v>
      </c>
      <c r="E529" s="82">
        <v>-4736401.1900000004</v>
      </c>
    </row>
    <row r="530" spans="1:6" ht="15" hidden="1" customHeight="1" x14ac:dyDescent="0.25">
      <c r="A530" s="77">
        <v>44711</v>
      </c>
      <c r="B530" s="76" t="s">
        <v>328</v>
      </c>
      <c r="C530" s="81">
        <v>44.1</v>
      </c>
      <c r="E530" s="82">
        <v>-4736445.29</v>
      </c>
    </row>
    <row r="531" spans="1:6" ht="15" hidden="1" customHeight="1" x14ac:dyDescent="0.25">
      <c r="A531" s="77">
        <v>44711</v>
      </c>
      <c r="B531" s="76" t="s">
        <v>347</v>
      </c>
      <c r="C531" s="80"/>
      <c r="D531" s="83">
        <v>400000</v>
      </c>
      <c r="E531" s="82">
        <v>-4336445.29</v>
      </c>
      <c r="F531" s="75" t="s">
        <v>371</v>
      </c>
    </row>
    <row r="532" spans="1:6" ht="15" hidden="1" customHeight="1" x14ac:dyDescent="0.25">
      <c r="A532" s="77">
        <v>44711</v>
      </c>
      <c r="B532" s="76" t="s">
        <v>325</v>
      </c>
      <c r="C532" s="80"/>
      <c r="D532" s="81">
        <v>317.66000000000003</v>
      </c>
      <c r="E532" s="82">
        <v>-4336127.63</v>
      </c>
    </row>
    <row r="533" spans="1:6" ht="15" hidden="1" customHeight="1" x14ac:dyDescent="0.25">
      <c r="A533" s="77">
        <v>44711</v>
      </c>
      <c r="B533" s="76" t="s">
        <v>325</v>
      </c>
      <c r="C533" s="80"/>
      <c r="D533" s="83">
        <v>2000000</v>
      </c>
      <c r="E533" s="82">
        <v>-2336127.63</v>
      </c>
    </row>
    <row r="534" spans="1:6" ht="15" hidden="1" customHeight="1" x14ac:dyDescent="0.25">
      <c r="A534" s="77">
        <v>44711</v>
      </c>
      <c r="B534" s="76" t="s">
        <v>349</v>
      </c>
      <c r="C534" s="80"/>
      <c r="D534" s="83">
        <v>1000000</v>
      </c>
      <c r="E534" s="82">
        <v>-1336127.6299999999</v>
      </c>
    </row>
    <row r="535" spans="1:6" ht="15" hidden="1" customHeight="1" x14ac:dyDescent="0.25">
      <c r="A535" s="77">
        <v>44711</v>
      </c>
      <c r="B535" s="76" t="s">
        <v>344</v>
      </c>
      <c r="C535" s="80"/>
      <c r="D535" s="83">
        <v>1000000</v>
      </c>
      <c r="E535" s="82">
        <v>-336127.63</v>
      </c>
    </row>
    <row r="536" spans="1:6" ht="15" hidden="1" customHeight="1" x14ac:dyDescent="0.25">
      <c r="A536" s="77">
        <v>44711</v>
      </c>
      <c r="B536" s="76" t="s">
        <v>344</v>
      </c>
      <c r="C536" s="80"/>
      <c r="D536" s="83">
        <v>350000</v>
      </c>
      <c r="E536" s="82">
        <v>13872.37</v>
      </c>
    </row>
    <row r="537" spans="1:6" ht="15" hidden="1" customHeight="1" x14ac:dyDescent="0.25">
      <c r="A537" s="77">
        <v>44711</v>
      </c>
      <c r="B537" s="76" t="s">
        <v>330</v>
      </c>
      <c r="C537" s="80"/>
      <c r="D537" s="83">
        <v>100000</v>
      </c>
      <c r="E537" s="82">
        <v>113872.37</v>
      </c>
    </row>
    <row r="538" spans="1:6" ht="15" hidden="1" customHeight="1" x14ac:dyDescent="0.25">
      <c r="A538" s="77">
        <v>44711</v>
      </c>
      <c r="B538" s="76" t="s">
        <v>330</v>
      </c>
      <c r="C538" s="80"/>
      <c r="D538" s="83">
        <v>100000</v>
      </c>
      <c r="E538" s="82">
        <v>213872.37</v>
      </c>
    </row>
    <row r="539" spans="1:6" ht="15" hidden="1" customHeight="1" x14ac:dyDescent="0.25">
      <c r="A539" s="77">
        <v>44711</v>
      </c>
      <c r="B539" s="76" t="s">
        <v>326</v>
      </c>
      <c r="C539" s="83">
        <v>65482.86</v>
      </c>
      <c r="E539" s="82">
        <v>148389.51</v>
      </c>
    </row>
    <row r="540" spans="1:6" ht="15" hidden="1" customHeight="1" x14ac:dyDescent="0.25">
      <c r="A540" s="77">
        <v>44711</v>
      </c>
      <c r="B540" s="76" t="s">
        <v>325</v>
      </c>
      <c r="C540" s="80"/>
      <c r="D540" s="83">
        <v>90475</v>
      </c>
      <c r="E540" s="82">
        <v>238864.51</v>
      </c>
    </row>
    <row r="541" spans="1:6" ht="15" hidden="1" customHeight="1" x14ac:dyDescent="0.25">
      <c r="A541" s="77">
        <v>44711</v>
      </c>
      <c r="B541" s="76" t="s">
        <v>326</v>
      </c>
      <c r="C541" s="83">
        <v>300000</v>
      </c>
      <c r="E541" s="82">
        <v>-61135.49</v>
      </c>
    </row>
    <row r="542" spans="1:6" ht="15" hidden="1" customHeight="1" x14ac:dyDescent="0.25">
      <c r="A542" s="77">
        <v>44711</v>
      </c>
      <c r="B542" s="76" t="s">
        <v>320</v>
      </c>
      <c r="C542" s="83">
        <v>29801.77</v>
      </c>
      <c r="E542" s="82">
        <v>-90937.26</v>
      </c>
    </row>
    <row r="543" spans="1:6" ht="15" hidden="1" customHeight="1" x14ac:dyDescent="0.25">
      <c r="A543" s="77">
        <v>44711</v>
      </c>
      <c r="B543" s="76" t="s">
        <v>321</v>
      </c>
      <c r="C543" s="83">
        <v>19744.759999999998</v>
      </c>
      <c r="E543" s="82">
        <v>-110682.02</v>
      </c>
    </row>
    <row r="544" spans="1:6" ht="15" hidden="1" customHeight="1" x14ac:dyDescent="0.25">
      <c r="A544" s="77">
        <v>44711</v>
      </c>
      <c r="B544" s="85" t="s">
        <v>329</v>
      </c>
      <c r="C544" s="81">
        <v>329.08</v>
      </c>
      <c r="E544" s="82">
        <v>-111011.1</v>
      </c>
    </row>
    <row r="545" spans="1:5" ht="15" hidden="1" customHeight="1" x14ac:dyDescent="0.25">
      <c r="A545" s="77">
        <v>44711</v>
      </c>
      <c r="B545" s="85" t="s">
        <v>372</v>
      </c>
      <c r="C545" s="83">
        <v>40312.21</v>
      </c>
      <c r="E545" s="82">
        <v>-151323.31</v>
      </c>
    </row>
    <row r="546" spans="1:5" ht="15" hidden="1" customHeight="1" x14ac:dyDescent="0.25">
      <c r="A546" s="77">
        <v>44712</v>
      </c>
      <c r="B546" s="76" t="s">
        <v>325</v>
      </c>
      <c r="C546" s="80"/>
      <c r="D546" s="83">
        <v>258400.01</v>
      </c>
      <c r="E546" s="82">
        <v>107076.7</v>
      </c>
    </row>
    <row r="547" spans="1:5" ht="15" hidden="1" customHeight="1" x14ac:dyDescent="0.25">
      <c r="A547" s="77">
        <v>44712</v>
      </c>
      <c r="B547" s="76" t="s">
        <v>326</v>
      </c>
      <c r="C547" s="83">
        <v>517000</v>
      </c>
      <c r="E547" s="82">
        <v>-409923.3</v>
      </c>
    </row>
    <row r="548" spans="1:5" ht="15" hidden="1" customHeight="1" x14ac:dyDescent="0.25">
      <c r="A548" s="77">
        <v>44712</v>
      </c>
      <c r="B548" s="76" t="s">
        <v>326</v>
      </c>
      <c r="C548" s="83">
        <v>2000000</v>
      </c>
      <c r="E548" s="82">
        <v>-2409923.2999999998</v>
      </c>
    </row>
    <row r="549" spans="1:5" ht="15" hidden="1" customHeight="1" x14ac:dyDescent="0.25">
      <c r="A549" s="77">
        <v>44712</v>
      </c>
      <c r="B549" s="76" t="s">
        <v>326</v>
      </c>
      <c r="C549" s="83">
        <v>358500</v>
      </c>
      <c r="E549" s="82">
        <v>-2768423.3</v>
      </c>
    </row>
    <row r="550" spans="1:5" ht="15" hidden="1" customHeight="1" x14ac:dyDescent="0.25">
      <c r="A550" s="77">
        <v>44712</v>
      </c>
      <c r="B550" s="76" t="s">
        <v>327</v>
      </c>
      <c r="C550" s="83">
        <v>1816</v>
      </c>
      <c r="E550" s="82">
        <v>-2770239.3</v>
      </c>
    </row>
    <row r="551" spans="1:5" ht="15" hidden="1" customHeight="1" x14ac:dyDescent="0.25">
      <c r="A551" s="77">
        <v>44712</v>
      </c>
      <c r="B551" s="76" t="s">
        <v>328</v>
      </c>
      <c r="C551" s="81">
        <v>381.36</v>
      </c>
      <c r="E551" s="82">
        <v>-2770620.66</v>
      </c>
    </row>
    <row r="552" spans="1:5" ht="15" hidden="1" customHeight="1" x14ac:dyDescent="0.25">
      <c r="A552" s="77">
        <v>44712</v>
      </c>
      <c r="B552" s="76" t="s">
        <v>327</v>
      </c>
      <c r="C552" s="81">
        <v>590</v>
      </c>
      <c r="E552" s="82">
        <v>-2771210.66</v>
      </c>
    </row>
    <row r="553" spans="1:5" ht="15" hidden="1" customHeight="1" x14ac:dyDescent="0.25">
      <c r="A553" s="77">
        <v>44712</v>
      </c>
      <c r="B553" s="76" t="s">
        <v>328</v>
      </c>
      <c r="C553" s="81">
        <v>123.9</v>
      </c>
      <c r="E553" s="82">
        <v>-2771334.56</v>
      </c>
    </row>
    <row r="554" spans="1:5" ht="15" hidden="1" customHeight="1" x14ac:dyDescent="0.25">
      <c r="A554" s="77">
        <v>44712</v>
      </c>
      <c r="B554" s="76" t="s">
        <v>327</v>
      </c>
      <c r="C554" s="83">
        <v>2000</v>
      </c>
      <c r="E554" s="82">
        <v>-2773334.56</v>
      </c>
    </row>
    <row r="555" spans="1:5" ht="15" hidden="1" customHeight="1" x14ac:dyDescent="0.25">
      <c r="A555" s="77">
        <v>44712</v>
      </c>
      <c r="B555" s="76" t="s">
        <v>328</v>
      </c>
      <c r="C555" s="81">
        <v>420</v>
      </c>
      <c r="E555" s="82">
        <v>-2773754.56</v>
      </c>
    </row>
    <row r="556" spans="1:5" ht="15" hidden="1" customHeight="1" x14ac:dyDescent="0.25">
      <c r="A556" s="77">
        <v>44712</v>
      </c>
      <c r="B556" s="76" t="s">
        <v>331</v>
      </c>
      <c r="C556" s="81">
        <v>60</v>
      </c>
      <c r="E556" s="82">
        <v>-2773814.56</v>
      </c>
    </row>
    <row r="557" spans="1:5" ht="15" hidden="1" customHeight="1" x14ac:dyDescent="0.25">
      <c r="A557" s="77">
        <v>44712</v>
      </c>
      <c r="B557" s="76" t="s">
        <v>330</v>
      </c>
      <c r="C557" s="80"/>
      <c r="D557" s="83">
        <v>99000</v>
      </c>
      <c r="E557" s="82">
        <v>-2674814.56</v>
      </c>
    </row>
    <row r="558" spans="1:5" ht="15" hidden="1" customHeight="1" x14ac:dyDescent="0.25">
      <c r="A558" s="77">
        <v>44712</v>
      </c>
      <c r="B558" s="76" t="s">
        <v>330</v>
      </c>
      <c r="C558" s="80"/>
      <c r="D558" s="83">
        <v>100000</v>
      </c>
      <c r="E558" s="82">
        <v>-2574814.56</v>
      </c>
    </row>
    <row r="559" spans="1:5" ht="15" hidden="1" customHeight="1" x14ac:dyDescent="0.25">
      <c r="A559" s="77">
        <v>44712</v>
      </c>
      <c r="B559" s="76" t="s">
        <v>330</v>
      </c>
      <c r="C559" s="80"/>
      <c r="D559" s="83">
        <v>99000</v>
      </c>
      <c r="E559" s="82">
        <v>-2475814.56</v>
      </c>
    </row>
    <row r="560" spans="1:5" ht="15" hidden="1" customHeight="1" x14ac:dyDescent="0.25">
      <c r="A560" s="77">
        <v>44712</v>
      </c>
      <c r="B560" s="76" t="s">
        <v>330</v>
      </c>
      <c r="C560" s="80"/>
      <c r="D560" s="83">
        <v>52000</v>
      </c>
      <c r="E560" s="82">
        <v>-2423814.56</v>
      </c>
    </row>
    <row r="561" spans="1:6" ht="15" hidden="1" customHeight="1" x14ac:dyDescent="0.25">
      <c r="A561" s="77">
        <v>44712</v>
      </c>
      <c r="B561" s="76" t="s">
        <v>319</v>
      </c>
      <c r="C561" s="80"/>
      <c r="D561" s="83">
        <v>4367123.82</v>
      </c>
      <c r="E561" s="82">
        <v>1943309.26</v>
      </c>
    </row>
    <row r="562" spans="1:6" ht="15" hidden="1" customHeight="1" x14ac:dyDescent="0.25">
      <c r="A562" s="77">
        <v>44712</v>
      </c>
      <c r="B562" s="76" t="s">
        <v>346</v>
      </c>
      <c r="C562" s="83">
        <v>725000</v>
      </c>
      <c r="E562" s="82">
        <v>1218309.26</v>
      </c>
    </row>
    <row r="563" spans="1:6" ht="15" hidden="1" customHeight="1" x14ac:dyDescent="0.25">
      <c r="A563" s="77">
        <v>44712</v>
      </c>
      <c r="B563" s="76" t="s">
        <v>346</v>
      </c>
      <c r="C563" s="83">
        <v>950000</v>
      </c>
      <c r="E563" s="82">
        <v>268309.26</v>
      </c>
    </row>
    <row r="564" spans="1:6" ht="15" hidden="1" customHeight="1" x14ac:dyDescent="0.25">
      <c r="A564" s="77">
        <v>44712</v>
      </c>
      <c r="B564" s="76" t="s">
        <v>319</v>
      </c>
      <c r="C564" s="80"/>
      <c r="D564" s="83">
        <v>10933027.49</v>
      </c>
      <c r="E564" s="82">
        <v>11201336.75</v>
      </c>
    </row>
    <row r="565" spans="1:6" ht="15" hidden="1" customHeight="1" x14ac:dyDescent="0.25">
      <c r="A565" s="77">
        <v>44712</v>
      </c>
      <c r="B565" s="76" t="s">
        <v>347</v>
      </c>
      <c r="C565" s="83">
        <v>8000000</v>
      </c>
      <c r="E565" s="82">
        <v>3201336.75</v>
      </c>
      <c r="F565" s="75" t="s">
        <v>371</v>
      </c>
    </row>
    <row r="566" spans="1:6" ht="15" hidden="1" customHeight="1" x14ac:dyDescent="0.25">
      <c r="A566" s="77">
        <v>44712</v>
      </c>
      <c r="B566" s="76" t="s">
        <v>326</v>
      </c>
      <c r="C566" s="83">
        <v>134552</v>
      </c>
      <c r="E566" s="82">
        <v>3066784.75</v>
      </c>
    </row>
    <row r="567" spans="1:6" ht="15" hidden="1" customHeight="1" x14ac:dyDescent="0.25">
      <c r="A567" s="77">
        <v>44712</v>
      </c>
      <c r="B567" s="76" t="s">
        <v>332</v>
      </c>
      <c r="C567" s="83">
        <v>1000000</v>
      </c>
      <c r="E567" s="82">
        <v>2066784.75</v>
      </c>
    </row>
    <row r="568" spans="1:6" ht="15" hidden="1" customHeight="1" x14ac:dyDescent="0.25">
      <c r="A568" s="77">
        <v>44712</v>
      </c>
      <c r="B568" s="76" t="s">
        <v>347</v>
      </c>
      <c r="C568" s="83">
        <v>1500000</v>
      </c>
      <c r="E568" s="82">
        <v>566784.75</v>
      </c>
      <c r="F568" s="75" t="s">
        <v>371</v>
      </c>
    </row>
    <row r="569" spans="1:6" ht="15" hidden="1" customHeight="1" x14ac:dyDescent="0.25">
      <c r="A569" s="77">
        <v>44712</v>
      </c>
      <c r="B569" s="76" t="s">
        <v>320</v>
      </c>
      <c r="C569" s="83">
        <v>18336.5</v>
      </c>
      <c r="E569" s="82">
        <v>548448.25</v>
      </c>
    </row>
    <row r="570" spans="1:6" ht="15" hidden="1" customHeight="1" x14ac:dyDescent="0.25">
      <c r="A570" s="77">
        <v>44712</v>
      </c>
      <c r="B570" s="76" t="s">
        <v>321</v>
      </c>
      <c r="C570" s="83">
        <v>3650.4</v>
      </c>
      <c r="E570" s="97">
        <v>544797.85</v>
      </c>
    </row>
  </sheetData>
  <autoFilter ref="A1:E570">
    <filterColumn colId="1">
      <filters>
        <filter val="Mutual 23 de julio"/>
        <filter val="Mutual Alycbur SA"/>
        <filter val="Mutual Asistencia y Social"/>
        <filter val="Mutual Faro"/>
      </filters>
    </filterColumn>
  </autoFilter>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topLeftCell="A4" workbookViewId="0">
      <selection activeCell="A4" sqref="A1:XFD1048576"/>
    </sheetView>
  </sheetViews>
  <sheetFormatPr baseColWidth="10" defaultColWidth="9.33203125" defaultRowHeight="12.75" x14ac:dyDescent="0.2"/>
  <cols>
    <col min="1" max="1" width="9.33203125" customWidth="1"/>
    <col min="2" max="2" width="11.83203125" customWidth="1"/>
    <col min="3" max="3" width="37.5" customWidth="1"/>
    <col min="4" max="4" width="12.83203125" customWidth="1"/>
    <col min="5" max="6" width="17.83203125" customWidth="1"/>
    <col min="7" max="7" width="19.33203125" customWidth="1"/>
    <col min="8" max="8" width="11.5" customWidth="1"/>
  </cols>
  <sheetData>
    <row r="1" spans="1:8" ht="54" customHeight="1" x14ac:dyDescent="0.2">
      <c r="A1" s="106" t="s">
        <v>6</v>
      </c>
      <c r="B1" s="107"/>
      <c r="C1" s="108"/>
    </row>
    <row r="2" spans="1:8" ht="49.35" customHeight="1" x14ac:dyDescent="0.2">
      <c r="A2" s="98" t="s">
        <v>7</v>
      </c>
      <c r="B2" s="98"/>
      <c r="C2" s="98"/>
      <c r="D2" s="98"/>
      <c r="E2" s="98"/>
      <c r="F2" s="98"/>
      <c r="G2" s="98"/>
      <c r="H2" s="98"/>
    </row>
    <row r="3" spans="1:8" ht="24" customHeight="1" x14ac:dyDescent="0.2">
      <c r="A3" s="3" t="s">
        <v>8</v>
      </c>
      <c r="B3" s="4" t="s">
        <v>9</v>
      </c>
      <c r="C3" s="109" t="s">
        <v>10</v>
      </c>
      <c r="D3" s="109"/>
      <c r="E3" s="5" t="s">
        <v>11</v>
      </c>
      <c r="F3" s="6" t="s">
        <v>12</v>
      </c>
      <c r="G3" s="7" t="s">
        <v>13</v>
      </c>
    </row>
    <row r="4" spans="1:8" ht="20.45" customHeight="1" x14ac:dyDescent="0.2">
      <c r="A4" s="8">
        <v>44681</v>
      </c>
      <c r="B4" s="9"/>
      <c r="C4" s="110" t="s">
        <v>14</v>
      </c>
      <c r="D4" s="110"/>
      <c r="E4" s="9"/>
      <c r="F4" s="9"/>
      <c r="G4" s="10">
        <v>950733.21</v>
      </c>
    </row>
    <row r="5" spans="1:8" ht="29.85" customHeight="1" x14ac:dyDescent="0.2">
      <c r="A5" s="11">
        <v>44680</v>
      </c>
      <c r="B5" s="12">
        <v>29590</v>
      </c>
      <c r="C5" s="111" t="s">
        <v>15</v>
      </c>
      <c r="D5" s="111"/>
      <c r="E5" s="13">
        <v>250</v>
      </c>
      <c r="F5" s="14"/>
      <c r="G5" s="15">
        <v>950483.21</v>
      </c>
    </row>
    <row r="6" spans="1:8" ht="21.95" customHeight="1" x14ac:dyDescent="0.2">
      <c r="A6" s="16"/>
      <c r="B6" s="17">
        <v>29590</v>
      </c>
      <c r="C6" s="102" t="s">
        <v>16</v>
      </c>
      <c r="D6" s="102"/>
      <c r="E6" s="19">
        <v>52.5</v>
      </c>
      <c r="F6" s="20"/>
      <c r="G6" s="21">
        <v>950430.71</v>
      </c>
    </row>
    <row r="7" spans="1:8" ht="29.85" customHeight="1" x14ac:dyDescent="0.2">
      <c r="A7" s="16"/>
      <c r="B7" s="20"/>
      <c r="C7" s="105" t="s">
        <v>17</v>
      </c>
      <c r="D7" s="105"/>
      <c r="E7" s="21">
        <v>7763.73</v>
      </c>
      <c r="F7" s="20"/>
      <c r="G7" s="21">
        <v>942666.98</v>
      </c>
    </row>
    <row r="8" spans="1:8" ht="29.85" customHeight="1" x14ac:dyDescent="0.2">
      <c r="A8" s="23"/>
      <c r="B8" s="20"/>
      <c r="C8" s="105" t="s">
        <v>18</v>
      </c>
      <c r="D8" s="105"/>
      <c r="E8" s="21">
        <v>190211.43</v>
      </c>
      <c r="F8" s="20"/>
      <c r="G8" s="21">
        <v>752455.55</v>
      </c>
    </row>
    <row r="9" spans="1:8" ht="21.95" customHeight="1" x14ac:dyDescent="0.2">
      <c r="A9" s="24">
        <v>44683</v>
      </c>
      <c r="B9" s="17">
        <v>318</v>
      </c>
      <c r="C9" s="102" t="s">
        <v>19</v>
      </c>
      <c r="D9" s="102"/>
      <c r="E9" s="21">
        <v>1287172.2</v>
      </c>
      <c r="F9" s="20"/>
      <c r="G9" s="21">
        <v>-534716.65</v>
      </c>
    </row>
    <row r="10" spans="1:8" ht="21.95" customHeight="1" x14ac:dyDescent="0.2">
      <c r="A10" s="16"/>
      <c r="B10" s="17">
        <v>1493</v>
      </c>
      <c r="C10" s="102" t="s">
        <v>20</v>
      </c>
      <c r="D10" s="102"/>
      <c r="E10" s="21">
        <v>25457.11</v>
      </c>
      <c r="F10" s="20"/>
      <c r="G10" s="21">
        <v>-560173.76</v>
      </c>
    </row>
    <row r="11" spans="1:8" ht="21.95" customHeight="1" x14ac:dyDescent="0.2">
      <c r="A11" s="16"/>
      <c r="B11" s="17">
        <v>1492</v>
      </c>
      <c r="C11" s="102" t="s">
        <v>20</v>
      </c>
      <c r="D11" s="102"/>
      <c r="E11" s="21">
        <v>75448.59</v>
      </c>
      <c r="F11" s="20"/>
      <c r="G11" s="21">
        <v>-635622.35</v>
      </c>
    </row>
    <row r="12" spans="1:8" ht="21.95" customHeight="1" x14ac:dyDescent="0.2">
      <c r="A12" s="16"/>
      <c r="B12" s="17">
        <v>547</v>
      </c>
      <c r="C12" s="102" t="s">
        <v>20</v>
      </c>
      <c r="D12" s="102"/>
      <c r="E12" s="21">
        <v>2125000</v>
      </c>
      <c r="F12" s="20"/>
      <c r="G12" s="21">
        <v>-2760622.35</v>
      </c>
    </row>
    <row r="13" spans="1:8" ht="21.95" customHeight="1" x14ac:dyDescent="0.2">
      <c r="A13" s="16"/>
      <c r="B13" s="20"/>
      <c r="C13" s="102" t="s">
        <v>21</v>
      </c>
      <c r="D13" s="102"/>
      <c r="E13" s="19">
        <v>590</v>
      </c>
      <c r="F13" s="20"/>
      <c r="G13" s="21">
        <v>-2761212.35</v>
      </c>
    </row>
    <row r="14" spans="1:8" ht="21.95" customHeight="1" x14ac:dyDescent="0.2">
      <c r="A14" s="16"/>
      <c r="B14" s="20"/>
      <c r="C14" s="102" t="s">
        <v>16</v>
      </c>
      <c r="D14" s="102"/>
      <c r="E14" s="19">
        <v>123.9</v>
      </c>
      <c r="F14" s="20"/>
      <c r="G14" s="21">
        <v>-2761336.25</v>
      </c>
    </row>
    <row r="15" spans="1:8" ht="21.95" customHeight="1" x14ac:dyDescent="0.2">
      <c r="A15" s="16"/>
      <c r="B15" s="17">
        <v>18196561</v>
      </c>
      <c r="C15" s="102" t="s">
        <v>22</v>
      </c>
      <c r="D15" s="102"/>
      <c r="E15" s="20"/>
      <c r="F15" s="21">
        <v>5279246.38</v>
      </c>
      <c r="G15" s="21">
        <v>2517910.13</v>
      </c>
    </row>
    <row r="16" spans="1:8" ht="26.45" customHeight="1" x14ac:dyDescent="0.2">
      <c r="A16" s="16"/>
      <c r="B16" s="25">
        <v>4086808</v>
      </c>
      <c r="C16" s="103" t="s">
        <v>23</v>
      </c>
      <c r="D16" s="103"/>
      <c r="E16" s="27">
        <v>2500000</v>
      </c>
      <c r="F16" s="28"/>
      <c r="G16" s="27">
        <v>17910.13</v>
      </c>
    </row>
    <row r="17" spans="1:7" ht="5.25" customHeight="1" x14ac:dyDescent="0.2">
      <c r="A17" s="29"/>
      <c r="B17" s="30"/>
      <c r="C17" s="104"/>
      <c r="D17" s="104"/>
      <c r="E17" s="30"/>
      <c r="F17" s="30"/>
      <c r="G17" s="30"/>
    </row>
    <row r="18" spans="1:7" ht="29.85" customHeight="1" x14ac:dyDescent="0.2">
      <c r="A18" s="16"/>
      <c r="B18" s="17">
        <v>841255</v>
      </c>
      <c r="C18" s="105" t="s">
        <v>24</v>
      </c>
      <c r="D18" s="105"/>
      <c r="E18" s="20"/>
      <c r="F18" s="21">
        <v>270000</v>
      </c>
      <c r="G18" s="21">
        <v>287910.13</v>
      </c>
    </row>
    <row r="19" spans="1:7" ht="29.85" customHeight="1" x14ac:dyDescent="0.2">
      <c r="A19" s="16"/>
      <c r="B19" s="17">
        <v>17466551</v>
      </c>
      <c r="C19" s="105" t="s">
        <v>25</v>
      </c>
      <c r="D19" s="105"/>
      <c r="E19" s="21">
        <v>89067.75</v>
      </c>
      <c r="F19" s="20"/>
      <c r="G19" s="21">
        <v>198842.38</v>
      </c>
    </row>
    <row r="20" spans="1:7" ht="29.85" customHeight="1" x14ac:dyDescent="0.2">
      <c r="A20" s="16"/>
      <c r="B20" s="17">
        <v>18411739</v>
      </c>
      <c r="C20" s="105" t="s">
        <v>25</v>
      </c>
      <c r="D20" s="105"/>
      <c r="E20" s="21">
        <v>177999.43</v>
      </c>
      <c r="F20" s="20"/>
      <c r="G20" s="21">
        <v>20842.95</v>
      </c>
    </row>
    <row r="21" spans="1:7" ht="21.95" customHeight="1" x14ac:dyDescent="0.2">
      <c r="A21" s="23"/>
      <c r="B21" s="20"/>
      <c r="C21" s="102" t="s">
        <v>26</v>
      </c>
      <c r="D21" s="102"/>
      <c r="E21" s="21">
        <v>23874.82</v>
      </c>
      <c r="F21" s="20"/>
      <c r="G21" s="21">
        <v>-3031.87</v>
      </c>
    </row>
    <row r="22" spans="1:7" ht="21.95" customHeight="1" x14ac:dyDescent="0.2">
      <c r="A22" s="31">
        <v>44684</v>
      </c>
      <c r="B22" s="17">
        <v>230</v>
      </c>
      <c r="C22" s="102" t="s">
        <v>27</v>
      </c>
      <c r="D22" s="102"/>
      <c r="E22" s="20"/>
      <c r="F22" s="21">
        <v>525912.96</v>
      </c>
      <c r="G22" s="21">
        <v>522881.09</v>
      </c>
    </row>
  </sheetData>
  <mergeCells count="22">
    <mergeCell ref="A1:C1"/>
    <mergeCell ref="A2:H2"/>
    <mergeCell ref="C3:D3"/>
    <mergeCell ref="C4:D4"/>
    <mergeCell ref="C5:D5"/>
    <mergeCell ref="C6:D6"/>
    <mergeCell ref="C7:D7"/>
    <mergeCell ref="C8:D8"/>
    <mergeCell ref="C9:D9"/>
    <mergeCell ref="C10:D10"/>
    <mergeCell ref="C11:D11"/>
    <mergeCell ref="C12:D12"/>
    <mergeCell ref="C13:D13"/>
    <mergeCell ref="C14:D14"/>
    <mergeCell ref="C15:D15"/>
    <mergeCell ref="C21:D21"/>
    <mergeCell ref="C22:D22"/>
    <mergeCell ref="C16:D16"/>
    <mergeCell ref="C17:D17"/>
    <mergeCell ref="C18:D18"/>
    <mergeCell ref="C19:D19"/>
    <mergeCell ref="C20:D2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0"/>
  <sheetViews>
    <sheetView workbookViewId="0">
      <selection sqref="A1:G570"/>
    </sheetView>
  </sheetViews>
  <sheetFormatPr baseColWidth="10" defaultColWidth="9.33203125" defaultRowHeight="12.75" x14ac:dyDescent="0.2"/>
  <cols>
    <col min="1" max="1" width="9.33203125" customWidth="1"/>
    <col min="2" max="2" width="11.83203125" customWidth="1"/>
    <col min="3" max="3" width="50.5" customWidth="1"/>
    <col min="4" max="5" width="17.83203125" customWidth="1"/>
    <col min="6" max="6" width="19.33203125" customWidth="1"/>
  </cols>
  <sheetData>
    <row r="1" spans="1:6" ht="24" customHeight="1" x14ac:dyDescent="0.2">
      <c r="A1" s="3" t="s">
        <v>8</v>
      </c>
      <c r="B1" s="4" t="s">
        <v>9</v>
      </c>
      <c r="C1" s="4" t="s">
        <v>10</v>
      </c>
      <c r="D1" s="5" t="s">
        <v>11</v>
      </c>
      <c r="E1" s="6" t="s">
        <v>12</v>
      </c>
      <c r="F1" s="7" t="s">
        <v>13</v>
      </c>
    </row>
    <row r="2" spans="1:6" ht="22.35" customHeight="1" x14ac:dyDescent="0.2">
      <c r="A2" s="32">
        <v>44684</v>
      </c>
      <c r="B2" s="33">
        <v>327</v>
      </c>
      <c r="C2" s="34" t="s">
        <v>19</v>
      </c>
      <c r="D2" s="35">
        <v>2072538.86</v>
      </c>
      <c r="E2" s="23"/>
      <c r="F2" s="35">
        <v>-1549657.77</v>
      </c>
    </row>
    <row r="3" spans="1:6" ht="21.95" customHeight="1" x14ac:dyDescent="0.2">
      <c r="A3" s="16"/>
      <c r="B3" s="20"/>
      <c r="C3" s="18" t="s">
        <v>28</v>
      </c>
      <c r="D3" s="21">
        <v>3710.42</v>
      </c>
      <c r="E3" s="20"/>
      <c r="F3" s="21">
        <v>-1553368.19</v>
      </c>
    </row>
    <row r="4" spans="1:6" ht="21.95" customHeight="1" x14ac:dyDescent="0.2">
      <c r="A4" s="16"/>
      <c r="B4" s="20"/>
      <c r="C4" s="18" t="s">
        <v>16</v>
      </c>
      <c r="D4" s="19">
        <v>779.19</v>
      </c>
      <c r="E4" s="20"/>
      <c r="F4" s="21">
        <v>-1554147.38</v>
      </c>
    </row>
    <row r="5" spans="1:6" ht="21.95" customHeight="1" x14ac:dyDescent="0.2">
      <c r="A5" s="16"/>
      <c r="B5" s="20"/>
      <c r="C5" s="18" t="s">
        <v>29</v>
      </c>
      <c r="D5" s="19">
        <v>111.31</v>
      </c>
      <c r="E5" s="20"/>
      <c r="F5" s="21">
        <v>-1554258.69</v>
      </c>
    </row>
    <row r="6" spans="1:6" ht="21.95" customHeight="1" x14ac:dyDescent="0.2">
      <c r="A6" s="16"/>
      <c r="B6" s="20"/>
      <c r="C6" s="18" t="s">
        <v>21</v>
      </c>
      <c r="D6" s="19">
        <v>590</v>
      </c>
      <c r="E6" s="20"/>
      <c r="F6" s="21">
        <v>-1554848.69</v>
      </c>
    </row>
    <row r="7" spans="1:6" ht="21.95" customHeight="1" x14ac:dyDescent="0.2">
      <c r="A7" s="16"/>
      <c r="B7" s="20"/>
      <c r="C7" s="18" t="s">
        <v>16</v>
      </c>
      <c r="D7" s="19">
        <v>123.9</v>
      </c>
      <c r="E7" s="20"/>
      <c r="F7" s="21">
        <v>-1554972.59</v>
      </c>
    </row>
    <row r="8" spans="1:6" ht="29.85" customHeight="1" x14ac:dyDescent="0.2">
      <c r="A8" s="16"/>
      <c r="B8" s="17">
        <v>58623851</v>
      </c>
      <c r="C8" s="22" t="s">
        <v>30</v>
      </c>
      <c r="D8" s="20"/>
      <c r="E8" s="21">
        <v>2000000</v>
      </c>
      <c r="F8" s="21">
        <v>445027.41</v>
      </c>
    </row>
    <row r="9" spans="1:6" ht="29.85" customHeight="1" x14ac:dyDescent="0.2">
      <c r="A9" s="16"/>
      <c r="B9" s="17">
        <v>107600</v>
      </c>
      <c r="C9" s="22" t="s">
        <v>31</v>
      </c>
      <c r="D9" s="20"/>
      <c r="E9" s="21">
        <v>110000</v>
      </c>
      <c r="F9" s="21">
        <v>555027.41</v>
      </c>
    </row>
    <row r="10" spans="1:6" ht="29.85" customHeight="1" x14ac:dyDescent="0.2">
      <c r="A10" s="16"/>
      <c r="B10" s="17">
        <v>60731002</v>
      </c>
      <c r="C10" s="22" t="s">
        <v>32</v>
      </c>
      <c r="D10" s="21">
        <v>14000</v>
      </c>
      <c r="E10" s="20"/>
      <c r="F10" s="21">
        <v>541027.41</v>
      </c>
    </row>
    <row r="11" spans="1:6" ht="26.25" customHeight="1" x14ac:dyDescent="0.2">
      <c r="A11" s="16"/>
      <c r="B11" s="25">
        <v>2437174</v>
      </c>
      <c r="C11" s="26" t="s">
        <v>33</v>
      </c>
      <c r="D11" s="28"/>
      <c r="E11" s="27">
        <v>100000</v>
      </c>
      <c r="F11" s="27">
        <v>641027.41</v>
      </c>
    </row>
    <row r="12" spans="1:6" ht="5.25" customHeight="1" x14ac:dyDescent="0.2">
      <c r="A12" s="29"/>
      <c r="B12" s="30"/>
      <c r="C12" s="30"/>
      <c r="D12" s="30"/>
      <c r="E12" s="30"/>
      <c r="F12" s="30"/>
    </row>
    <row r="13" spans="1:6" ht="29.85" customHeight="1" x14ac:dyDescent="0.2">
      <c r="A13" s="16"/>
      <c r="B13" s="17">
        <v>17161320</v>
      </c>
      <c r="C13" s="22" t="s">
        <v>34</v>
      </c>
      <c r="D13" s="21">
        <v>80000</v>
      </c>
      <c r="E13" s="20"/>
      <c r="F13" s="21">
        <v>561027.41</v>
      </c>
    </row>
    <row r="14" spans="1:6" ht="29.85" customHeight="1" x14ac:dyDescent="0.2">
      <c r="A14" s="16"/>
      <c r="B14" s="17">
        <v>4169239</v>
      </c>
      <c r="C14" s="22" t="s">
        <v>35</v>
      </c>
      <c r="D14" s="21">
        <v>4385.97</v>
      </c>
      <c r="E14" s="20"/>
      <c r="F14" s="21">
        <v>556641.43999999994</v>
      </c>
    </row>
    <row r="15" spans="1:6" ht="21.95" customHeight="1" x14ac:dyDescent="0.2">
      <c r="A15" s="16"/>
      <c r="B15" s="20"/>
      <c r="C15" s="18" t="s">
        <v>26</v>
      </c>
      <c r="D15" s="21">
        <v>13057.44</v>
      </c>
      <c r="E15" s="20"/>
      <c r="F15" s="21">
        <v>543584</v>
      </c>
    </row>
    <row r="16" spans="1:6" ht="21.95" customHeight="1" x14ac:dyDescent="0.2">
      <c r="A16" s="16"/>
      <c r="B16" s="20"/>
      <c r="C16" s="18" t="s">
        <v>36</v>
      </c>
      <c r="D16" s="21">
        <v>15155.48</v>
      </c>
      <c r="E16" s="20"/>
      <c r="F16" s="21">
        <v>528428.52</v>
      </c>
    </row>
    <row r="17" spans="1:6" ht="29.85" customHeight="1" x14ac:dyDescent="0.2">
      <c r="A17" s="16"/>
      <c r="B17" s="17">
        <v>18842</v>
      </c>
      <c r="C17" s="22" t="s">
        <v>15</v>
      </c>
      <c r="D17" s="19">
        <v>20</v>
      </c>
      <c r="E17" s="20"/>
      <c r="F17" s="21">
        <v>528408.52</v>
      </c>
    </row>
    <row r="18" spans="1:6" ht="21.95" customHeight="1" x14ac:dyDescent="0.2">
      <c r="A18" s="16"/>
      <c r="B18" s="17">
        <v>18842</v>
      </c>
      <c r="C18" s="18" t="s">
        <v>16</v>
      </c>
      <c r="D18" s="19">
        <v>4.2</v>
      </c>
      <c r="E18" s="20"/>
      <c r="F18" s="21">
        <v>528404.31999999995</v>
      </c>
    </row>
    <row r="19" spans="1:6" ht="29.85" customHeight="1" x14ac:dyDescent="0.2">
      <c r="A19" s="16"/>
      <c r="B19" s="20"/>
      <c r="C19" s="22" t="s">
        <v>37</v>
      </c>
      <c r="D19" s="21">
        <v>30942.43</v>
      </c>
      <c r="E19" s="20"/>
      <c r="F19" s="21">
        <v>497461.89</v>
      </c>
    </row>
    <row r="20" spans="1:6" ht="29.85" customHeight="1" x14ac:dyDescent="0.2">
      <c r="A20" s="23"/>
      <c r="B20" s="20"/>
      <c r="C20" s="22" t="s">
        <v>38</v>
      </c>
      <c r="D20" s="19">
        <v>252.59</v>
      </c>
      <c r="E20" s="20"/>
      <c r="F20" s="21">
        <v>497209.3</v>
      </c>
    </row>
    <row r="21" spans="1:6" ht="21.95" customHeight="1" x14ac:dyDescent="0.2">
      <c r="A21" s="24">
        <v>44685</v>
      </c>
      <c r="B21" s="17">
        <v>326</v>
      </c>
      <c r="C21" s="18" t="s">
        <v>19</v>
      </c>
      <c r="D21" s="21">
        <v>2072538.86</v>
      </c>
      <c r="E21" s="20"/>
      <c r="F21" s="21">
        <v>-1575329.56</v>
      </c>
    </row>
    <row r="22" spans="1:6" ht="21.95" customHeight="1" x14ac:dyDescent="0.2">
      <c r="A22" s="16"/>
      <c r="B22" s="17">
        <v>1490</v>
      </c>
      <c r="C22" s="18" t="s">
        <v>20</v>
      </c>
      <c r="D22" s="21">
        <v>21473.18</v>
      </c>
      <c r="E22" s="20"/>
      <c r="F22" s="21">
        <v>-1596802.74</v>
      </c>
    </row>
    <row r="23" spans="1:6" ht="29.85" customHeight="1" x14ac:dyDescent="0.2">
      <c r="A23" s="16"/>
      <c r="B23" s="17">
        <v>396</v>
      </c>
      <c r="C23" s="22" t="s">
        <v>39</v>
      </c>
      <c r="D23" s="20"/>
      <c r="E23" s="21">
        <v>98000</v>
      </c>
      <c r="F23" s="21">
        <v>-1498802.74</v>
      </c>
    </row>
    <row r="24" spans="1:6" ht="29.85" customHeight="1" x14ac:dyDescent="0.2">
      <c r="A24" s="16"/>
      <c r="B24" s="17">
        <v>398</v>
      </c>
      <c r="C24" s="22" t="s">
        <v>39</v>
      </c>
      <c r="D24" s="20"/>
      <c r="E24" s="21">
        <v>122300</v>
      </c>
      <c r="F24" s="21">
        <v>-1376502.74</v>
      </c>
    </row>
    <row r="25" spans="1:6" ht="29.85" customHeight="1" x14ac:dyDescent="0.2">
      <c r="A25" s="16"/>
      <c r="B25" s="17">
        <v>400</v>
      </c>
      <c r="C25" s="22" t="s">
        <v>39</v>
      </c>
      <c r="D25" s="20"/>
      <c r="E25" s="21">
        <v>40000</v>
      </c>
      <c r="F25" s="21">
        <v>-1336502.74</v>
      </c>
    </row>
    <row r="26" spans="1:6" ht="29.85" customHeight="1" x14ac:dyDescent="0.2">
      <c r="A26" s="16"/>
      <c r="B26" s="17">
        <v>37657444</v>
      </c>
      <c r="C26" s="22" t="s">
        <v>40</v>
      </c>
      <c r="D26" s="20"/>
      <c r="E26" s="21">
        <v>1500000</v>
      </c>
      <c r="F26" s="21">
        <v>163497.26</v>
      </c>
    </row>
    <row r="27" spans="1:6" ht="29.85" customHeight="1" x14ac:dyDescent="0.2">
      <c r="A27" s="23"/>
      <c r="B27" s="17">
        <v>1762778</v>
      </c>
      <c r="C27" s="22" t="s">
        <v>41</v>
      </c>
      <c r="D27" s="20"/>
      <c r="E27" s="21">
        <v>500000</v>
      </c>
      <c r="F27" s="21">
        <v>663497.26</v>
      </c>
    </row>
    <row r="28" spans="1:6" ht="30" customHeight="1" x14ac:dyDescent="0.2">
      <c r="A28" s="32">
        <v>44685</v>
      </c>
      <c r="B28" s="33">
        <v>4229797</v>
      </c>
      <c r="C28" s="36" t="s">
        <v>42</v>
      </c>
      <c r="D28" s="35">
        <v>650000</v>
      </c>
      <c r="E28" s="23"/>
      <c r="F28" s="35">
        <v>13497.26</v>
      </c>
    </row>
    <row r="29" spans="1:6" ht="29.85" customHeight="1" x14ac:dyDescent="0.2">
      <c r="A29" s="16"/>
      <c r="B29" s="17">
        <v>901323</v>
      </c>
      <c r="C29" s="22" t="s">
        <v>43</v>
      </c>
      <c r="D29" s="20"/>
      <c r="E29" s="21">
        <v>500000</v>
      </c>
      <c r="F29" s="21">
        <v>513497.26</v>
      </c>
    </row>
    <row r="30" spans="1:6" ht="29.85" customHeight="1" x14ac:dyDescent="0.2">
      <c r="A30" s="16"/>
      <c r="B30" s="17">
        <v>8294928</v>
      </c>
      <c r="C30" s="22" t="s">
        <v>44</v>
      </c>
      <c r="D30" s="20"/>
      <c r="E30" s="21">
        <v>500000</v>
      </c>
      <c r="F30" s="21">
        <v>1013497.26</v>
      </c>
    </row>
    <row r="31" spans="1:6" ht="29.85" customHeight="1" x14ac:dyDescent="0.2">
      <c r="A31" s="16"/>
      <c r="B31" s="17">
        <v>15132115</v>
      </c>
      <c r="C31" s="22" t="s">
        <v>45</v>
      </c>
      <c r="D31" s="21">
        <v>880000</v>
      </c>
      <c r="E31" s="20"/>
      <c r="F31" s="21">
        <v>133497.26</v>
      </c>
    </row>
    <row r="32" spans="1:6" ht="29.85" customHeight="1" x14ac:dyDescent="0.2">
      <c r="A32" s="16"/>
      <c r="B32" s="17">
        <v>4235235</v>
      </c>
      <c r="C32" s="22" t="s">
        <v>46</v>
      </c>
      <c r="D32" s="21">
        <v>70000</v>
      </c>
      <c r="E32" s="20"/>
      <c r="F32" s="21">
        <v>63497.26</v>
      </c>
    </row>
    <row r="33" spans="1:6" ht="21.95" customHeight="1" x14ac:dyDescent="0.2">
      <c r="A33" s="16"/>
      <c r="B33" s="20"/>
      <c r="C33" s="18" t="s">
        <v>47</v>
      </c>
      <c r="D33" s="21">
        <v>4315.95</v>
      </c>
      <c r="E33" s="20"/>
      <c r="F33" s="21">
        <v>59181.31</v>
      </c>
    </row>
    <row r="34" spans="1:6" ht="21.95" customHeight="1" x14ac:dyDescent="0.2">
      <c r="A34" s="16"/>
      <c r="B34" s="20"/>
      <c r="C34" s="18" t="s">
        <v>47</v>
      </c>
      <c r="D34" s="21">
        <v>4315.95</v>
      </c>
      <c r="E34" s="20"/>
      <c r="F34" s="21">
        <v>54865.36</v>
      </c>
    </row>
    <row r="35" spans="1:6" ht="21.95" customHeight="1" x14ac:dyDescent="0.2">
      <c r="A35" s="16"/>
      <c r="B35" s="20"/>
      <c r="C35" s="18" t="s">
        <v>26</v>
      </c>
      <c r="D35" s="21">
        <v>21983.19</v>
      </c>
      <c r="E35" s="20"/>
      <c r="F35" s="21">
        <v>32882.17</v>
      </c>
    </row>
    <row r="36" spans="1:6" ht="21.95" customHeight="1" x14ac:dyDescent="0.2">
      <c r="A36" s="16"/>
      <c r="B36" s="20"/>
      <c r="C36" s="18" t="s">
        <v>36</v>
      </c>
      <c r="D36" s="21">
        <v>19561.8</v>
      </c>
      <c r="E36" s="20"/>
      <c r="F36" s="21">
        <v>13320.37</v>
      </c>
    </row>
    <row r="37" spans="1:6" ht="29.85" customHeight="1" x14ac:dyDescent="0.2">
      <c r="A37" s="16"/>
      <c r="B37" s="17">
        <v>20319</v>
      </c>
      <c r="C37" s="22" t="s">
        <v>15</v>
      </c>
      <c r="D37" s="19">
        <v>250</v>
      </c>
      <c r="E37" s="20"/>
      <c r="F37" s="21">
        <v>13070.37</v>
      </c>
    </row>
    <row r="38" spans="1:6" ht="21.95" customHeight="1" x14ac:dyDescent="0.2">
      <c r="A38" s="16"/>
      <c r="B38" s="17">
        <v>20319</v>
      </c>
      <c r="C38" s="18" t="s">
        <v>16</v>
      </c>
      <c r="D38" s="19">
        <v>52.5</v>
      </c>
      <c r="E38" s="20"/>
      <c r="F38" s="21">
        <v>13017.87</v>
      </c>
    </row>
    <row r="39" spans="1:6" ht="29.85" customHeight="1" x14ac:dyDescent="0.2">
      <c r="A39" s="16"/>
      <c r="B39" s="20"/>
      <c r="C39" s="22" t="s">
        <v>48</v>
      </c>
      <c r="D39" s="21">
        <v>39938.68</v>
      </c>
      <c r="E39" s="20"/>
      <c r="F39" s="21">
        <v>-26920.81</v>
      </c>
    </row>
    <row r="40" spans="1:6" ht="29.85" customHeight="1" x14ac:dyDescent="0.2">
      <c r="A40" s="23"/>
      <c r="B40" s="20"/>
      <c r="C40" s="22" t="s">
        <v>49</v>
      </c>
      <c r="D40" s="19">
        <v>326.02999999999997</v>
      </c>
      <c r="E40" s="20"/>
      <c r="F40" s="21">
        <v>-27246.84</v>
      </c>
    </row>
    <row r="41" spans="1:6" ht="21.95" customHeight="1" x14ac:dyDescent="0.2">
      <c r="A41" s="24">
        <v>44686</v>
      </c>
      <c r="B41" s="17">
        <v>325</v>
      </c>
      <c r="C41" s="18" t="s">
        <v>19</v>
      </c>
      <c r="D41" s="21">
        <v>2072538.86</v>
      </c>
      <c r="E41" s="20"/>
      <c r="F41" s="21">
        <v>-2099785.7000000002</v>
      </c>
    </row>
    <row r="42" spans="1:6" ht="21.95" customHeight="1" x14ac:dyDescent="0.2">
      <c r="A42" s="16"/>
      <c r="B42" s="17">
        <v>1250</v>
      </c>
      <c r="C42" s="18" t="s">
        <v>20</v>
      </c>
      <c r="D42" s="21">
        <v>180000</v>
      </c>
      <c r="E42" s="20"/>
      <c r="F42" s="21">
        <v>-2279785.7000000002</v>
      </c>
    </row>
    <row r="43" spans="1:6" ht="21.95" customHeight="1" x14ac:dyDescent="0.2">
      <c r="A43" s="16"/>
      <c r="B43" s="17">
        <v>1552</v>
      </c>
      <c r="C43" s="18" t="s">
        <v>20</v>
      </c>
      <c r="D43" s="21">
        <v>400000</v>
      </c>
      <c r="E43" s="20"/>
      <c r="F43" s="21">
        <v>-2679785.7000000002</v>
      </c>
    </row>
    <row r="44" spans="1:6" ht="21.95" customHeight="1" x14ac:dyDescent="0.2">
      <c r="A44" s="16"/>
      <c r="B44" s="20"/>
      <c r="C44" s="18" t="s">
        <v>21</v>
      </c>
      <c r="D44" s="19">
        <v>590</v>
      </c>
      <c r="E44" s="20"/>
      <c r="F44" s="21">
        <v>-2680375.7000000002</v>
      </c>
    </row>
    <row r="45" spans="1:6" ht="21.95" customHeight="1" x14ac:dyDescent="0.2">
      <c r="A45" s="16"/>
      <c r="B45" s="20"/>
      <c r="C45" s="18" t="s">
        <v>16</v>
      </c>
      <c r="D45" s="19">
        <v>123.9</v>
      </c>
      <c r="E45" s="20"/>
      <c r="F45" s="21">
        <v>-2680499.6</v>
      </c>
    </row>
    <row r="46" spans="1:6" ht="29.85" customHeight="1" x14ac:dyDescent="0.2">
      <c r="A46" s="16"/>
      <c r="B46" s="17">
        <v>943281</v>
      </c>
      <c r="C46" s="22" t="s">
        <v>50</v>
      </c>
      <c r="D46" s="20"/>
      <c r="E46" s="21">
        <v>3512491.06</v>
      </c>
      <c r="F46" s="21">
        <v>831991.46</v>
      </c>
    </row>
    <row r="47" spans="1:6" ht="29.85" customHeight="1" x14ac:dyDescent="0.2">
      <c r="A47" s="16"/>
      <c r="B47" s="17">
        <v>14580471</v>
      </c>
      <c r="C47" s="22" t="s">
        <v>34</v>
      </c>
      <c r="D47" s="21">
        <v>320000</v>
      </c>
      <c r="E47" s="20"/>
      <c r="F47" s="21">
        <v>511991.46</v>
      </c>
    </row>
    <row r="48" spans="1:6" ht="29.85" customHeight="1" x14ac:dyDescent="0.2">
      <c r="A48" s="16"/>
      <c r="B48" s="17">
        <v>14507107</v>
      </c>
      <c r="C48" s="22" t="s">
        <v>51</v>
      </c>
      <c r="D48" s="21">
        <v>500000</v>
      </c>
      <c r="E48" s="20"/>
      <c r="F48" s="21">
        <v>11991.46</v>
      </c>
    </row>
    <row r="49" spans="1:6" ht="29.85" customHeight="1" x14ac:dyDescent="0.2">
      <c r="A49" s="16"/>
      <c r="B49" s="17">
        <v>861961</v>
      </c>
      <c r="C49" s="22" t="s">
        <v>52</v>
      </c>
      <c r="D49" s="20"/>
      <c r="E49" s="21">
        <v>55000</v>
      </c>
      <c r="F49" s="21">
        <v>66991.460000000006</v>
      </c>
    </row>
    <row r="50" spans="1:6" ht="29.85" customHeight="1" x14ac:dyDescent="0.2">
      <c r="A50" s="16"/>
      <c r="B50" s="17">
        <v>17954572</v>
      </c>
      <c r="C50" s="22" t="s">
        <v>53</v>
      </c>
      <c r="D50" s="21">
        <v>64000</v>
      </c>
      <c r="E50" s="20"/>
      <c r="F50" s="21">
        <v>2991.46</v>
      </c>
    </row>
    <row r="51" spans="1:6" ht="21.95" customHeight="1" x14ac:dyDescent="0.2">
      <c r="A51" s="16"/>
      <c r="B51" s="17">
        <v>1461</v>
      </c>
      <c r="C51" s="18" t="s">
        <v>54</v>
      </c>
      <c r="D51" s="21">
        <v>208766.43</v>
      </c>
      <c r="E51" s="20"/>
      <c r="F51" s="21">
        <v>-205774.97</v>
      </c>
    </row>
    <row r="52" spans="1:6" ht="21.95" customHeight="1" x14ac:dyDescent="0.2">
      <c r="A52" s="23"/>
      <c r="B52" s="17">
        <v>666</v>
      </c>
      <c r="C52" s="18" t="s">
        <v>54</v>
      </c>
      <c r="D52" s="21">
        <v>1360468</v>
      </c>
      <c r="E52" s="20"/>
      <c r="F52" s="21">
        <v>-1566242.97</v>
      </c>
    </row>
    <row r="53" spans="1:6" ht="22.35" customHeight="1" x14ac:dyDescent="0.2">
      <c r="A53" s="32">
        <v>44686</v>
      </c>
      <c r="B53" s="23"/>
      <c r="C53" s="34" t="s">
        <v>26</v>
      </c>
      <c r="D53" s="35">
        <v>30882.33</v>
      </c>
      <c r="E53" s="23"/>
      <c r="F53" s="35">
        <v>-1597125.3</v>
      </c>
    </row>
    <row r="54" spans="1:6" ht="21.95" customHeight="1" x14ac:dyDescent="0.2">
      <c r="A54" s="16"/>
      <c r="B54" s="20"/>
      <c r="C54" s="18" t="s">
        <v>36</v>
      </c>
      <c r="D54" s="21">
        <v>21074.95</v>
      </c>
      <c r="E54" s="20"/>
      <c r="F54" s="21">
        <v>-1618200.25</v>
      </c>
    </row>
    <row r="55" spans="1:6" ht="29.85" customHeight="1" x14ac:dyDescent="0.2">
      <c r="A55" s="16"/>
      <c r="B55" s="20"/>
      <c r="C55" s="22" t="s">
        <v>55</v>
      </c>
      <c r="D55" s="19">
        <v>351.25</v>
      </c>
      <c r="E55" s="20"/>
      <c r="F55" s="21">
        <v>-1618551.5</v>
      </c>
    </row>
    <row r="56" spans="1:6" ht="29.85" customHeight="1" x14ac:dyDescent="0.2">
      <c r="A56" s="23"/>
      <c r="B56" s="20"/>
      <c r="C56" s="22" t="s">
        <v>56</v>
      </c>
      <c r="D56" s="21">
        <v>43028.02</v>
      </c>
      <c r="E56" s="20"/>
      <c r="F56" s="21">
        <v>-1661579.52</v>
      </c>
    </row>
    <row r="57" spans="1:6" ht="21.95" customHeight="1" x14ac:dyDescent="0.2">
      <c r="A57" s="24">
        <v>44687</v>
      </c>
      <c r="B57" s="17">
        <v>324</v>
      </c>
      <c r="C57" s="18" t="s">
        <v>19</v>
      </c>
      <c r="D57" s="21">
        <v>2072538.86</v>
      </c>
      <c r="E57" s="20"/>
      <c r="F57" s="21">
        <v>-3734118.38</v>
      </c>
    </row>
    <row r="58" spans="1:6" ht="21.95" customHeight="1" x14ac:dyDescent="0.2">
      <c r="A58" s="16"/>
      <c r="B58" s="17">
        <v>1353</v>
      </c>
      <c r="C58" s="18" t="s">
        <v>20</v>
      </c>
      <c r="D58" s="21">
        <v>166616</v>
      </c>
      <c r="E58" s="20"/>
      <c r="F58" s="21">
        <v>-3900734.38</v>
      </c>
    </row>
    <row r="59" spans="1:6" ht="21.95" customHeight="1" x14ac:dyDescent="0.2">
      <c r="A59" s="16"/>
      <c r="B59" s="17">
        <v>1479</v>
      </c>
      <c r="C59" s="18" t="s">
        <v>20</v>
      </c>
      <c r="D59" s="21">
        <v>300000</v>
      </c>
      <c r="E59" s="20"/>
      <c r="F59" s="21">
        <v>-4200734.38</v>
      </c>
    </row>
    <row r="60" spans="1:6" ht="21.95" customHeight="1" x14ac:dyDescent="0.2">
      <c r="A60" s="16"/>
      <c r="B60" s="17">
        <v>1522</v>
      </c>
      <c r="C60" s="18" t="s">
        <v>20</v>
      </c>
      <c r="D60" s="21">
        <v>300000</v>
      </c>
      <c r="E60" s="20"/>
      <c r="F60" s="21">
        <v>-4500734.38</v>
      </c>
    </row>
    <row r="61" spans="1:6" ht="21.95" customHeight="1" x14ac:dyDescent="0.2">
      <c r="A61" s="16"/>
      <c r="B61" s="17">
        <v>1554</v>
      </c>
      <c r="C61" s="18" t="s">
        <v>20</v>
      </c>
      <c r="D61" s="21">
        <v>317100</v>
      </c>
      <c r="E61" s="20"/>
      <c r="F61" s="21">
        <v>-4817834.38</v>
      </c>
    </row>
    <row r="62" spans="1:6" ht="21.95" customHeight="1" x14ac:dyDescent="0.2">
      <c r="A62" s="16"/>
      <c r="B62" s="17">
        <v>665</v>
      </c>
      <c r="C62" s="18" t="s">
        <v>20</v>
      </c>
      <c r="D62" s="21">
        <v>1360468</v>
      </c>
      <c r="E62" s="20"/>
      <c r="F62" s="21">
        <v>-6178302.3799999999</v>
      </c>
    </row>
    <row r="63" spans="1:6" ht="21.95" customHeight="1" x14ac:dyDescent="0.2">
      <c r="A63" s="16"/>
      <c r="B63" s="20"/>
      <c r="C63" s="18" t="s">
        <v>21</v>
      </c>
      <c r="D63" s="19">
        <v>590</v>
      </c>
      <c r="E63" s="20"/>
      <c r="F63" s="21">
        <v>-6178892.3799999999</v>
      </c>
    </row>
    <row r="64" spans="1:6" ht="21.95" customHeight="1" x14ac:dyDescent="0.2">
      <c r="A64" s="16"/>
      <c r="B64" s="20"/>
      <c r="C64" s="18" t="s">
        <v>16</v>
      </c>
      <c r="D64" s="19">
        <v>123.9</v>
      </c>
      <c r="E64" s="20"/>
      <c r="F64" s="21">
        <v>-6179016.2800000003</v>
      </c>
    </row>
    <row r="65" spans="1:6" ht="21.95" customHeight="1" x14ac:dyDescent="0.2">
      <c r="A65" s="16"/>
      <c r="B65" s="20"/>
      <c r="C65" s="18" t="s">
        <v>57</v>
      </c>
      <c r="D65" s="21">
        <v>2000</v>
      </c>
      <c r="E65" s="20"/>
      <c r="F65" s="21">
        <v>-6181016.2800000003</v>
      </c>
    </row>
    <row r="66" spans="1:6" ht="21.95" customHeight="1" x14ac:dyDescent="0.2">
      <c r="A66" s="16"/>
      <c r="B66" s="20"/>
      <c r="C66" s="18" t="s">
        <v>16</v>
      </c>
      <c r="D66" s="19">
        <v>420</v>
      </c>
      <c r="E66" s="20"/>
      <c r="F66" s="21">
        <v>-6181436.2800000003</v>
      </c>
    </row>
    <row r="67" spans="1:6" ht="21.95" customHeight="1" x14ac:dyDescent="0.2">
      <c r="A67" s="16"/>
      <c r="B67" s="20"/>
      <c r="C67" s="18" t="s">
        <v>29</v>
      </c>
      <c r="D67" s="19">
        <v>60</v>
      </c>
      <c r="E67" s="20"/>
      <c r="F67" s="21">
        <v>-6181496.2800000003</v>
      </c>
    </row>
    <row r="68" spans="1:6" ht="29.85" customHeight="1" x14ac:dyDescent="0.2">
      <c r="A68" s="16"/>
      <c r="B68" s="17">
        <v>7890726</v>
      </c>
      <c r="C68" s="22" t="s">
        <v>58</v>
      </c>
      <c r="D68" s="20"/>
      <c r="E68" s="19">
        <v>282.49</v>
      </c>
      <c r="F68" s="21">
        <v>-6181213.79</v>
      </c>
    </row>
    <row r="69" spans="1:6" ht="26.25" customHeight="1" x14ac:dyDescent="0.2">
      <c r="A69" s="16"/>
      <c r="B69" s="25">
        <v>732044</v>
      </c>
      <c r="C69" s="26" t="s">
        <v>59</v>
      </c>
      <c r="D69" s="28"/>
      <c r="E69" s="27">
        <v>300000</v>
      </c>
      <c r="F69" s="27">
        <v>-5881213.79</v>
      </c>
    </row>
    <row r="70" spans="1:6" ht="5.25" customHeight="1" x14ac:dyDescent="0.2">
      <c r="A70" s="29"/>
      <c r="B70" s="30"/>
      <c r="C70" s="30"/>
      <c r="D70" s="30"/>
      <c r="E70" s="30"/>
      <c r="F70" s="30"/>
    </row>
    <row r="71" spans="1:6" ht="29.85" customHeight="1" x14ac:dyDescent="0.2">
      <c r="A71" s="16"/>
      <c r="B71" s="17">
        <v>1602155</v>
      </c>
      <c r="C71" s="22" t="s">
        <v>60</v>
      </c>
      <c r="D71" s="20"/>
      <c r="E71" s="21">
        <v>1500000</v>
      </c>
      <c r="F71" s="21">
        <v>-4381213.79</v>
      </c>
    </row>
    <row r="72" spans="1:6" ht="29.85" customHeight="1" x14ac:dyDescent="0.2">
      <c r="A72" s="16"/>
      <c r="B72" s="17">
        <v>106405</v>
      </c>
      <c r="C72" s="22" t="s">
        <v>61</v>
      </c>
      <c r="D72" s="20"/>
      <c r="E72" s="21">
        <v>3000000</v>
      </c>
      <c r="F72" s="21">
        <v>-1381213.79</v>
      </c>
    </row>
    <row r="73" spans="1:6" ht="29.85" customHeight="1" x14ac:dyDescent="0.2">
      <c r="A73" s="16"/>
      <c r="B73" s="17">
        <v>7961694</v>
      </c>
      <c r="C73" s="22" t="s">
        <v>62</v>
      </c>
      <c r="D73" s="20"/>
      <c r="E73" s="21">
        <v>133629.03</v>
      </c>
      <c r="F73" s="21">
        <v>-1247584.76</v>
      </c>
    </row>
    <row r="74" spans="1:6" ht="29.85" customHeight="1" x14ac:dyDescent="0.2">
      <c r="A74" s="16"/>
      <c r="B74" s="17">
        <v>230028</v>
      </c>
      <c r="C74" s="22" t="s">
        <v>63</v>
      </c>
      <c r="D74" s="20"/>
      <c r="E74" s="21">
        <v>1500000</v>
      </c>
      <c r="F74" s="21">
        <v>252415.24</v>
      </c>
    </row>
    <row r="75" spans="1:6" ht="29.85" customHeight="1" x14ac:dyDescent="0.2">
      <c r="A75" s="16"/>
      <c r="B75" s="17">
        <v>60731002</v>
      </c>
      <c r="C75" s="22" t="s">
        <v>32</v>
      </c>
      <c r="D75" s="21">
        <v>150000</v>
      </c>
      <c r="E75" s="20"/>
      <c r="F75" s="21">
        <v>102415.24</v>
      </c>
    </row>
    <row r="76" spans="1:6" ht="29.85" customHeight="1" x14ac:dyDescent="0.2">
      <c r="A76" s="16"/>
      <c r="B76" s="17">
        <v>870386</v>
      </c>
      <c r="C76" s="22" t="s">
        <v>64</v>
      </c>
      <c r="D76" s="20"/>
      <c r="E76" s="21">
        <v>75000</v>
      </c>
      <c r="F76" s="21">
        <v>177415.24</v>
      </c>
    </row>
    <row r="77" spans="1:6" ht="29.85" customHeight="1" x14ac:dyDescent="0.2">
      <c r="A77" s="16"/>
      <c r="B77" s="17">
        <v>16130029</v>
      </c>
      <c r="C77" s="22" t="s">
        <v>65</v>
      </c>
      <c r="D77" s="21">
        <v>110000</v>
      </c>
      <c r="E77" s="20"/>
      <c r="F77" s="21">
        <v>67415.240000000005</v>
      </c>
    </row>
    <row r="78" spans="1:6" ht="29.85" customHeight="1" x14ac:dyDescent="0.2">
      <c r="A78" s="16"/>
      <c r="B78" s="17">
        <v>4171501</v>
      </c>
      <c r="C78" s="22" t="s">
        <v>23</v>
      </c>
      <c r="D78" s="21">
        <v>15000</v>
      </c>
      <c r="E78" s="20"/>
      <c r="F78" s="21">
        <v>52415.24</v>
      </c>
    </row>
    <row r="79" spans="1:6" ht="21.95" customHeight="1" x14ac:dyDescent="0.2">
      <c r="A79" s="23"/>
      <c r="B79" s="17">
        <v>1462</v>
      </c>
      <c r="C79" s="18" t="s">
        <v>54</v>
      </c>
      <c r="D79" s="21">
        <v>208766.43</v>
      </c>
      <c r="E79" s="20"/>
      <c r="F79" s="21">
        <v>-156351.19</v>
      </c>
    </row>
    <row r="80" spans="1:6" ht="22.35" customHeight="1" x14ac:dyDescent="0.2">
      <c r="A80" s="32">
        <v>44687</v>
      </c>
      <c r="B80" s="23"/>
      <c r="C80" s="34" t="s">
        <v>26</v>
      </c>
      <c r="D80" s="35">
        <v>30192.38</v>
      </c>
      <c r="E80" s="23"/>
      <c r="F80" s="35">
        <v>-186543.57</v>
      </c>
    </row>
    <row r="81" spans="1:6" ht="21.95" customHeight="1" x14ac:dyDescent="0.2">
      <c r="A81" s="16"/>
      <c r="B81" s="20"/>
      <c r="C81" s="18" t="s">
        <v>36</v>
      </c>
      <c r="D81" s="21">
        <v>27803.46</v>
      </c>
      <c r="E81" s="20"/>
      <c r="F81" s="21">
        <v>-214347.03</v>
      </c>
    </row>
    <row r="82" spans="1:6" ht="29.85" customHeight="1" x14ac:dyDescent="0.2">
      <c r="A82" s="16"/>
      <c r="B82" s="20"/>
      <c r="C82" s="22" t="s">
        <v>66</v>
      </c>
      <c r="D82" s="21">
        <v>56765.42</v>
      </c>
      <c r="E82" s="20"/>
      <c r="F82" s="21">
        <v>-271112.45</v>
      </c>
    </row>
    <row r="83" spans="1:6" ht="29.85" customHeight="1" x14ac:dyDescent="0.2">
      <c r="A83" s="23"/>
      <c r="B83" s="20"/>
      <c r="C83" s="22" t="s">
        <v>67</v>
      </c>
      <c r="D83" s="19">
        <v>463.39</v>
      </c>
      <c r="E83" s="20"/>
      <c r="F83" s="21">
        <v>-271575.84000000003</v>
      </c>
    </row>
    <row r="84" spans="1:6" ht="21.95" customHeight="1" x14ac:dyDescent="0.2">
      <c r="A84" s="24">
        <v>44690</v>
      </c>
      <c r="B84" s="17">
        <v>1428</v>
      </c>
      <c r="C84" s="18" t="s">
        <v>20</v>
      </c>
      <c r="D84" s="21">
        <v>356000</v>
      </c>
      <c r="E84" s="20"/>
      <c r="F84" s="21">
        <v>-627575.84</v>
      </c>
    </row>
    <row r="85" spans="1:6" ht="21.95" customHeight="1" x14ac:dyDescent="0.2">
      <c r="A85" s="16"/>
      <c r="B85" s="17">
        <v>1480</v>
      </c>
      <c r="C85" s="18" t="s">
        <v>20</v>
      </c>
      <c r="D85" s="21">
        <v>400000</v>
      </c>
      <c r="E85" s="20"/>
      <c r="F85" s="21">
        <v>-1027575.84</v>
      </c>
    </row>
    <row r="86" spans="1:6" ht="21.95" customHeight="1" x14ac:dyDescent="0.2">
      <c r="A86" s="16"/>
      <c r="B86" s="17">
        <v>1354</v>
      </c>
      <c r="C86" s="18" t="s">
        <v>20</v>
      </c>
      <c r="D86" s="21">
        <v>470000</v>
      </c>
      <c r="E86" s="20"/>
      <c r="F86" s="21">
        <v>-1497575.84</v>
      </c>
    </row>
    <row r="87" spans="1:6" ht="29.85" customHeight="1" x14ac:dyDescent="0.2">
      <c r="A87" s="16"/>
      <c r="B87" s="20"/>
      <c r="C87" s="22" t="s">
        <v>68</v>
      </c>
      <c r="D87" s="21">
        <v>28149.7</v>
      </c>
      <c r="E87" s="20"/>
      <c r="F87" s="21">
        <v>-1525725.54</v>
      </c>
    </row>
    <row r="88" spans="1:6" ht="21.95" customHeight="1" x14ac:dyDescent="0.2">
      <c r="A88" s="16"/>
      <c r="B88" s="20"/>
      <c r="C88" s="18" t="s">
        <v>69</v>
      </c>
      <c r="D88" s="21">
        <v>2955.72</v>
      </c>
      <c r="E88" s="20"/>
      <c r="F88" s="21">
        <v>-1528681.26</v>
      </c>
    </row>
    <row r="89" spans="1:6" ht="21.95" customHeight="1" x14ac:dyDescent="0.2">
      <c r="A89" s="16"/>
      <c r="B89" s="20"/>
      <c r="C89" s="18" t="s">
        <v>70</v>
      </c>
      <c r="D89" s="19">
        <v>422.25</v>
      </c>
      <c r="E89" s="20"/>
      <c r="F89" s="21">
        <v>-1529103.51</v>
      </c>
    </row>
    <row r="90" spans="1:6" ht="21.95" customHeight="1" x14ac:dyDescent="0.2">
      <c r="A90" s="16"/>
      <c r="B90" s="20"/>
      <c r="C90" s="18" t="s">
        <v>21</v>
      </c>
      <c r="D90" s="19">
        <v>590</v>
      </c>
      <c r="E90" s="20"/>
      <c r="F90" s="21">
        <v>-1529693.51</v>
      </c>
    </row>
    <row r="91" spans="1:6" ht="21.95" customHeight="1" x14ac:dyDescent="0.2">
      <c r="A91" s="16"/>
      <c r="B91" s="20"/>
      <c r="C91" s="18" t="s">
        <v>16</v>
      </c>
      <c r="D91" s="19">
        <v>123.9</v>
      </c>
      <c r="E91" s="20"/>
      <c r="F91" s="21">
        <v>-1529817.41</v>
      </c>
    </row>
    <row r="92" spans="1:6" ht="29.85" customHeight="1" x14ac:dyDescent="0.2">
      <c r="A92" s="16"/>
      <c r="B92" s="17">
        <v>6874</v>
      </c>
      <c r="C92" s="22" t="s">
        <v>71</v>
      </c>
      <c r="D92" s="20"/>
      <c r="E92" s="21">
        <v>100000</v>
      </c>
      <c r="F92" s="21">
        <v>-1429817.41</v>
      </c>
    </row>
    <row r="93" spans="1:6" ht="29.85" customHeight="1" x14ac:dyDescent="0.2">
      <c r="A93" s="16"/>
      <c r="B93" s="17">
        <v>6876</v>
      </c>
      <c r="C93" s="22" t="s">
        <v>71</v>
      </c>
      <c r="D93" s="20"/>
      <c r="E93" s="21">
        <v>101000</v>
      </c>
      <c r="F93" s="21">
        <v>-1328817.4099999999</v>
      </c>
    </row>
    <row r="94" spans="1:6" ht="29.85" customHeight="1" x14ac:dyDescent="0.2">
      <c r="A94" s="16"/>
      <c r="B94" s="17">
        <v>6878</v>
      </c>
      <c r="C94" s="22" t="s">
        <v>71</v>
      </c>
      <c r="D94" s="20"/>
      <c r="E94" s="21">
        <v>100000</v>
      </c>
      <c r="F94" s="21">
        <v>-1228817.4099999999</v>
      </c>
    </row>
    <row r="95" spans="1:6" ht="29.85" customHeight="1" x14ac:dyDescent="0.2">
      <c r="A95" s="16"/>
      <c r="B95" s="17">
        <v>6880</v>
      </c>
      <c r="C95" s="22" t="s">
        <v>71</v>
      </c>
      <c r="D95" s="20"/>
      <c r="E95" s="21">
        <v>99000</v>
      </c>
      <c r="F95" s="21">
        <v>-1129817.4099999999</v>
      </c>
    </row>
    <row r="96" spans="1:6" ht="29.85" customHeight="1" x14ac:dyDescent="0.2">
      <c r="A96" s="16"/>
      <c r="B96" s="17">
        <v>742434</v>
      </c>
      <c r="C96" s="22" t="s">
        <v>72</v>
      </c>
      <c r="D96" s="20"/>
      <c r="E96" s="21">
        <v>3000000</v>
      </c>
      <c r="F96" s="21">
        <v>1870182.59</v>
      </c>
    </row>
    <row r="97" spans="1:6" ht="29.85" customHeight="1" x14ac:dyDescent="0.2">
      <c r="A97" s="16"/>
      <c r="B97" s="17">
        <v>13491056</v>
      </c>
      <c r="C97" s="22" t="s">
        <v>34</v>
      </c>
      <c r="D97" s="21">
        <v>1850000</v>
      </c>
      <c r="E97" s="20"/>
      <c r="F97" s="21">
        <v>20182.59</v>
      </c>
    </row>
    <row r="98" spans="1:6" ht="29.85" customHeight="1" x14ac:dyDescent="0.2">
      <c r="A98" s="16"/>
      <c r="B98" s="17">
        <v>876193</v>
      </c>
      <c r="C98" s="22" t="s">
        <v>73</v>
      </c>
      <c r="D98" s="20"/>
      <c r="E98" s="21">
        <v>320000</v>
      </c>
      <c r="F98" s="21">
        <v>340182.59</v>
      </c>
    </row>
    <row r="99" spans="1:6" ht="29.85" customHeight="1" x14ac:dyDescent="0.2">
      <c r="A99" s="16"/>
      <c r="B99" s="17">
        <v>79728965</v>
      </c>
      <c r="C99" s="22" t="s">
        <v>25</v>
      </c>
      <c r="D99" s="21">
        <v>8987.66</v>
      </c>
      <c r="E99" s="20"/>
      <c r="F99" s="21">
        <v>331194.93</v>
      </c>
    </row>
    <row r="100" spans="1:6" ht="29.85" customHeight="1" x14ac:dyDescent="0.2">
      <c r="A100" s="16"/>
      <c r="B100" s="17">
        <v>80883590</v>
      </c>
      <c r="C100" s="22" t="s">
        <v>25</v>
      </c>
      <c r="D100" s="21">
        <v>29701.86</v>
      </c>
      <c r="E100" s="20"/>
      <c r="F100" s="21">
        <v>301493.07</v>
      </c>
    </row>
    <row r="101" spans="1:6" ht="29.85" customHeight="1" x14ac:dyDescent="0.2">
      <c r="A101" s="16"/>
      <c r="B101" s="17">
        <v>82022403</v>
      </c>
      <c r="C101" s="22" t="s">
        <v>25</v>
      </c>
      <c r="D101" s="21">
        <v>29946.09</v>
      </c>
      <c r="E101" s="20"/>
      <c r="F101" s="21">
        <v>271546.98</v>
      </c>
    </row>
    <row r="102" spans="1:6" ht="29.85" customHeight="1" x14ac:dyDescent="0.2">
      <c r="A102" s="16"/>
      <c r="B102" s="17">
        <v>83019054</v>
      </c>
      <c r="C102" s="22" t="s">
        <v>25</v>
      </c>
      <c r="D102" s="21">
        <v>30176.36</v>
      </c>
      <c r="E102" s="20"/>
      <c r="F102" s="21">
        <v>241370.62</v>
      </c>
    </row>
    <row r="103" spans="1:6" ht="29.85" customHeight="1" x14ac:dyDescent="0.2">
      <c r="A103" s="16"/>
      <c r="B103" s="17">
        <v>83934122</v>
      </c>
      <c r="C103" s="22" t="s">
        <v>25</v>
      </c>
      <c r="D103" s="21">
        <v>30247.3</v>
      </c>
      <c r="E103" s="20"/>
      <c r="F103" s="21">
        <v>211123.32</v>
      </c>
    </row>
    <row r="104" spans="1:6" ht="29.85" customHeight="1" x14ac:dyDescent="0.2">
      <c r="A104" s="23"/>
      <c r="B104" s="17">
        <v>84853532</v>
      </c>
      <c r="C104" s="22" t="s">
        <v>25</v>
      </c>
      <c r="D104" s="21">
        <v>180097.53</v>
      </c>
      <c r="E104" s="20"/>
      <c r="F104" s="21">
        <v>31025.79</v>
      </c>
    </row>
    <row r="105" spans="1:6" ht="22.35" customHeight="1" x14ac:dyDescent="0.2">
      <c r="A105" s="32">
        <v>44690</v>
      </c>
      <c r="B105" s="23"/>
      <c r="C105" s="34" t="s">
        <v>26</v>
      </c>
      <c r="D105" s="35">
        <v>20847.759999999998</v>
      </c>
      <c r="E105" s="23"/>
      <c r="F105" s="35">
        <v>10178.030000000001</v>
      </c>
    </row>
    <row r="106" spans="1:6" ht="21.95" customHeight="1" x14ac:dyDescent="0.2">
      <c r="A106" s="16"/>
      <c r="B106" s="20"/>
      <c r="C106" s="18" t="s">
        <v>36</v>
      </c>
      <c r="D106" s="21">
        <v>20400</v>
      </c>
      <c r="E106" s="20"/>
      <c r="F106" s="21">
        <v>-10221.969999999999</v>
      </c>
    </row>
    <row r="107" spans="1:6" ht="29.85" customHeight="1" x14ac:dyDescent="0.2">
      <c r="A107" s="16"/>
      <c r="B107" s="20"/>
      <c r="C107" s="22" t="s">
        <v>74</v>
      </c>
      <c r="D107" s="21">
        <v>41650</v>
      </c>
      <c r="E107" s="20"/>
      <c r="F107" s="21">
        <v>-51871.97</v>
      </c>
    </row>
    <row r="108" spans="1:6" ht="29.85" customHeight="1" x14ac:dyDescent="0.2">
      <c r="A108" s="23"/>
      <c r="B108" s="20"/>
      <c r="C108" s="22" t="s">
        <v>75</v>
      </c>
      <c r="D108" s="19">
        <v>340</v>
      </c>
      <c r="E108" s="20"/>
      <c r="F108" s="21">
        <v>-52211.97</v>
      </c>
    </row>
    <row r="109" spans="1:6" ht="21.95" customHeight="1" x14ac:dyDescent="0.2">
      <c r="A109" s="24">
        <v>44691</v>
      </c>
      <c r="B109" s="20"/>
      <c r="C109" s="18" t="s">
        <v>21</v>
      </c>
      <c r="D109" s="19">
        <v>590</v>
      </c>
      <c r="E109" s="20"/>
      <c r="F109" s="21">
        <v>-52801.97</v>
      </c>
    </row>
    <row r="110" spans="1:6" ht="21.95" customHeight="1" x14ac:dyDescent="0.2">
      <c r="A110" s="16"/>
      <c r="B110" s="20"/>
      <c r="C110" s="18" t="s">
        <v>16</v>
      </c>
      <c r="D110" s="19">
        <v>123.9</v>
      </c>
      <c r="E110" s="20"/>
      <c r="F110" s="21">
        <v>-52925.87</v>
      </c>
    </row>
    <row r="111" spans="1:6" ht="21.95" customHeight="1" x14ac:dyDescent="0.2">
      <c r="A111" s="16"/>
      <c r="B111" s="17">
        <v>18219691</v>
      </c>
      <c r="C111" s="18" t="s">
        <v>22</v>
      </c>
      <c r="D111" s="20"/>
      <c r="E111" s="21">
        <v>9505755.0800000001</v>
      </c>
      <c r="F111" s="21">
        <v>9452829.2100000009</v>
      </c>
    </row>
    <row r="112" spans="1:6" ht="29.85" customHeight="1" x14ac:dyDescent="0.2">
      <c r="A112" s="16"/>
      <c r="B112" s="17">
        <v>4001023</v>
      </c>
      <c r="C112" s="22" t="s">
        <v>23</v>
      </c>
      <c r="D112" s="21">
        <v>4450000</v>
      </c>
      <c r="E112" s="20"/>
      <c r="F112" s="21">
        <v>5002829.21</v>
      </c>
    </row>
    <row r="113" spans="1:6" ht="29.85" customHeight="1" x14ac:dyDescent="0.2">
      <c r="A113" s="16"/>
      <c r="B113" s="17">
        <v>4001809</v>
      </c>
      <c r="C113" s="22" t="s">
        <v>42</v>
      </c>
      <c r="D113" s="21">
        <v>2100000</v>
      </c>
      <c r="E113" s="20"/>
      <c r="F113" s="21">
        <v>2902829.21</v>
      </c>
    </row>
    <row r="114" spans="1:6" ht="21.95" customHeight="1" x14ac:dyDescent="0.2">
      <c r="A114" s="16"/>
      <c r="B114" s="17">
        <v>18219692</v>
      </c>
      <c r="C114" s="18" t="s">
        <v>22</v>
      </c>
      <c r="D114" s="20"/>
      <c r="E114" s="21">
        <v>10003719.49</v>
      </c>
      <c r="F114" s="21">
        <v>12906548.699999999</v>
      </c>
    </row>
    <row r="115" spans="1:6" ht="29.85" customHeight="1" x14ac:dyDescent="0.2">
      <c r="A115" s="16"/>
      <c r="B115" s="17">
        <v>4004122</v>
      </c>
      <c r="C115" s="22" t="s">
        <v>42</v>
      </c>
      <c r="D115" s="21">
        <v>1200000</v>
      </c>
      <c r="E115" s="20"/>
      <c r="F115" s="21">
        <v>11706548.699999999</v>
      </c>
    </row>
    <row r="116" spans="1:6" ht="29.85" customHeight="1" x14ac:dyDescent="0.2">
      <c r="A116" s="16"/>
      <c r="B116" s="17">
        <v>11347536</v>
      </c>
      <c r="C116" s="22" t="s">
        <v>45</v>
      </c>
      <c r="D116" s="21">
        <v>6170000</v>
      </c>
      <c r="E116" s="20"/>
      <c r="F116" s="21">
        <v>5536548.7000000002</v>
      </c>
    </row>
    <row r="117" spans="1:6" ht="29.85" customHeight="1" x14ac:dyDescent="0.2">
      <c r="A117" s="16"/>
      <c r="B117" s="17">
        <v>11410014</v>
      </c>
      <c r="C117" s="22" t="s">
        <v>34</v>
      </c>
      <c r="D117" s="21">
        <v>1820000</v>
      </c>
      <c r="E117" s="20"/>
      <c r="F117" s="21">
        <v>3716548.7</v>
      </c>
    </row>
    <row r="118" spans="1:6" ht="29.85" customHeight="1" x14ac:dyDescent="0.2">
      <c r="A118" s="16"/>
      <c r="B118" s="17">
        <v>17313156</v>
      </c>
      <c r="C118" s="22" t="s">
        <v>76</v>
      </c>
      <c r="D118" s="20"/>
      <c r="E118" s="21">
        <v>1500000</v>
      </c>
      <c r="F118" s="21">
        <v>5216548.7</v>
      </c>
    </row>
    <row r="119" spans="1:6" ht="26.45" customHeight="1" x14ac:dyDescent="0.2">
      <c r="A119" s="16"/>
      <c r="B119" s="25">
        <v>4030094</v>
      </c>
      <c r="C119" s="26" t="s">
        <v>23</v>
      </c>
      <c r="D119" s="27">
        <v>160000</v>
      </c>
      <c r="E119" s="28"/>
      <c r="F119" s="27">
        <v>5056548.7</v>
      </c>
    </row>
    <row r="120" spans="1:6" ht="5.25" customHeight="1" x14ac:dyDescent="0.2">
      <c r="A120" s="29"/>
      <c r="B120" s="30"/>
      <c r="C120" s="30"/>
      <c r="D120" s="30"/>
      <c r="E120" s="30"/>
      <c r="F120" s="30"/>
    </row>
    <row r="121" spans="1:6" ht="29.85" customHeight="1" x14ac:dyDescent="0.2">
      <c r="A121" s="16"/>
      <c r="B121" s="17">
        <v>60731002</v>
      </c>
      <c r="C121" s="22" t="s">
        <v>32</v>
      </c>
      <c r="D121" s="21">
        <v>32000</v>
      </c>
      <c r="E121" s="20"/>
      <c r="F121" s="21">
        <v>5024548.7</v>
      </c>
    </row>
    <row r="122" spans="1:6" ht="29.85" customHeight="1" x14ac:dyDescent="0.2">
      <c r="A122" s="16"/>
      <c r="B122" s="17">
        <v>4033144</v>
      </c>
      <c r="C122" s="22" t="s">
        <v>23</v>
      </c>
      <c r="D122" s="21">
        <v>150000</v>
      </c>
      <c r="E122" s="20"/>
      <c r="F122" s="21">
        <v>4874548.7</v>
      </c>
    </row>
    <row r="123" spans="1:6" ht="29.85" customHeight="1" x14ac:dyDescent="0.2">
      <c r="A123" s="16"/>
      <c r="B123" s="17">
        <v>4033273</v>
      </c>
      <c r="C123" s="22" t="s">
        <v>23</v>
      </c>
      <c r="D123" s="21">
        <v>50000</v>
      </c>
      <c r="E123" s="20"/>
      <c r="F123" s="21">
        <v>4824548.7</v>
      </c>
    </row>
    <row r="124" spans="1:6" ht="29.85" customHeight="1" x14ac:dyDescent="0.2">
      <c r="A124" s="16"/>
      <c r="B124" s="17">
        <v>4037468</v>
      </c>
      <c r="C124" s="22" t="s">
        <v>23</v>
      </c>
      <c r="D124" s="21">
        <v>90000</v>
      </c>
      <c r="E124" s="20"/>
      <c r="F124" s="21">
        <v>4734548.7</v>
      </c>
    </row>
    <row r="125" spans="1:6" ht="29.85" customHeight="1" x14ac:dyDescent="0.2">
      <c r="A125" s="16"/>
      <c r="B125" s="17">
        <v>4040067</v>
      </c>
      <c r="C125" s="22" t="s">
        <v>77</v>
      </c>
      <c r="D125" s="21">
        <v>4600000</v>
      </c>
      <c r="E125" s="20"/>
      <c r="F125" s="21">
        <v>134548.70000000001</v>
      </c>
    </row>
    <row r="126" spans="1:6" ht="21.95" customHeight="1" x14ac:dyDescent="0.2">
      <c r="A126" s="16"/>
      <c r="B126" s="20"/>
      <c r="C126" s="18" t="s">
        <v>26</v>
      </c>
      <c r="D126" s="21">
        <v>68188.22</v>
      </c>
      <c r="E126" s="20"/>
      <c r="F126" s="21">
        <v>66360.479999999996</v>
      </c>
    </row>
    <row r="127" spans="1:6" ht="21.95" customHeight="1" x14ac:dyDescent="0.2">
      <c r="A127" s="16"/>
      <c r="B127" s="20"/>
      <c r="C127" s="18" t="s">
        <v>36</v>
      </c>
      <c r="D127" s="21">
        <v>9000</v>
      </c>
      <c r="E127" s="20"/>
      <c r="F127" s="21">
        <v>57360.480000000003</v>
      </c>
    </row>
    <row r="128" spans="1:6" ht="29.85" customHeight="1" x14ac:dyDescent="0.2">
      <c r="A128" s="16"/>
      <c r="B128" s="17">
        <v>27679</v>
      </c>
      <c r="C128" s="22" t="s">
        <v>15</v>
      </c>
      <c r="D128" s="19">
        <v>250</v>
      </c>
      <c r="E128" s="20"/>
      <c r="F128" s="21">
        <v>57110.48</v>
      </c>
    </row>
    <row r="129" spans="1:6" ht="21.95" customHeight="1" x14ac:dyDescent="0.2">
      <c r="A129" s="16"/>
      <c r="B129" s="17">
        <v>27679</v>
      </c>
      <c r="C129" s="18" t="s">
        <v>16</v>
      </c>
      <c r="D129" s="19">
        <v>52.5</v>
      </c>
      <c r="E129" s="20"/>
      <c r="F129" s="21">
        <v>57057.98</v>
      </c>
    </row>
    <row r="130" spans="1:6" ht="29.85" customHeight="1" x14ac:dyDescent="0.2">
      <c r="A130" s="23"/>
      <c r="B130" s="17">
        <v>27680</v>
      </c>
      <c r="C130" s="22" t="s">
        <v>15</v>
      </c>
      <c r="D130" s="19">
        <v>250</v>
      </c>
      <c r="E130" s="20"/>
      <c r="F130" s="21">
        <v>56807.98</v>
      </c>
    </row>
    <row r="131" spans="1:6" ht="22.35" customHeight="1" x14ac:dyDescent="0.2">
      <c r="A131" s="32">
        <v>44691</v>
      </c>
      <c r="B131" s="33">
        <v>27680</v>
      </c>
      <c r="C131" s="34" t="s">
        <v>16</v>
      </c>
      <c r="D131" s="37">
        <v>52.5</v>
      </c>
      <c r="E131" s="23"/>
      <c r="F131" s="35">
        <v>56755.48</v>
      </c>
    </row>
    <row r="132" spans="1:6" ht="29.85" customHeight="1" x14ac:dyDescent="0.2">
      <c r="A132" s="16"/>
      <c r="B132" s="20"/>
      <c r="C132" s="22" t="s">
        <v>78</v>
      </c>
      <c r="D132" s="21">
        <v>18375</v>
      </c>
      <c r="E132" s="20"/>
      <c r="F132" s="21">
        <v>38380.480000000003</v>
      </c>
    </row>
    <row r="133" spans="1:6" ht="29.85" customHeight="1" x14ac:dyDescent="0.2">
      <c r="A133" s="23"/>
      <c r="B133" s="20"/>
      <c r="C133" s="22" t="s">
        <v>79</v>
      </c>
      <c r="D133" s="19">
        <v>150</v>
      </c>
      <c r="E133" s="20"/>
      <c r="F133" s="21">
        <v>38230.480000000003</v>
      </c>
    </row>
    <row r="134" spans="1:6" ht="21.95" customHeight="1" x14ac:dyDescent="0.2">
      <c r="A134" s="24">
        <v>44692</v>
      </c>
      <c r="B134" s="17">
        <v>200</v>
      </c>
      <c r="C134" s="18" t="s">
        <v>19</v>
      </c>
      <c r="D134" s="21">
        <v>850000</v>
      </c>
      <c r="E134" s="20"/>
      <c r="F134" s="21">
        <v>-811769.52</v>
      </c>
    </row>
    <row r="135" spans="1:6" ht="21.95" customHeight="1" x14ac:dyDescent="0.2">
      <c r="A135" s="16"/>
      <c r="B135" s="17">
        <v>1621</v>
      </c>
      <c r="C135" s="18" t="s">
        <v>20</v>
      </c>
      <c r="D135" s="21">
        <v>140000</v>
      </c>
      <c r="E135" s="20"/>
      <c r="F135" s="21">
        <v>-951769.52</v>
      </c>
    </row>
    <row r="136" spans="1:6" ht="21.95" customHeight="1" x14ac:dyDescent="0.2">
      <c r="A136" s="16"/>
      <c r="B136" s="20"/>
      <c r="C136" s="18" t="s">
        <v>21</v>
      </c>
      <c r="D136" s="19">
        <v>590</v>
      </c>
      <c r="E136" s="20"/>
      <c r="F136" s="21">
        <v>-952359.52</v>
      </c>
    </row>
    <row r="137" spans="1:6" ht="21.95" customHeight="1" x14ac:dyDescent="0.2">
      <c r="A137" s="16"/>
      <c r="B137" s="20"/>
      <c r="C137" s="18" t="s">
        <v>16</v>
      </c>
      <c r="D137" s="19">
        <v>123.9</v>
      </c>
      <c r="E137" s="20"/>
      <c r="F137" s="21">
        <v>-952483.42</v>
      </c>
    </row>
    <row r="138" spans="1:6" ht="21.95" customHeight="1" x14ac:dyDescent="0.2">
      <c r="A138" s="16"/>
      <c r="B138" s="17">
        <v>18222501</v>
      </c>
      <c r="C138" s="18" t="s">
        <v>22</v>
      </c>
      <c r="D138" s="20"/>
      <c r="E138" s="21">
        <v>1541379.59</v>
      </c>
      <c r="F138" s="21">
        <v>588896.17000000004</v>
      </c>
    </row>
    <row r="139" spans="1:6" ht="29.85" customHeight="1" x14ac:dyDescent="0.2">
      <c r="A139" s="16"/>
      <c r="B139" s="17">
        <v>14580365</v>
      </c>
      <c r="C139" s="22" t="s">
        <v>45</v>
      </c>
      <c r="D139" s="21">
        <v>580000</v>
      </c>
      <c r="E139" s="20"/>
      <c r="F139" s="21">
        <v>8896.17</v>
      </c>
    </row>
    <row r="140" spans="1:6" ht="26.25" customHeight="1" x14ac:dyDescent="0.2">
      <c r="A140" s="16"/>
      <c r="B140" s="25">
        <v>2469480</v>
      </c>
      <c r="C140" s="26" t="s">
        <v>80</v>
      </c>
      <c r="D140" s="28"/>
      <c r="E140" s="27">
        <v>100000</v>
      </c>
      <c r="F140" s="27">
        <v>108896.17</v>
      </c>
    </row>
    <row r="141" spans="1:6" ht="5.25" customHeight="1" x14ac:dyDescent="0.2">
      <c r="A141" s="29"/>
      <c r="B141" s="30"/>
      <c r="C141" s="30"/>
      <c r="D141" s="30"/>
      <c r="E141" s="30"/>
      <c r="F141" s="30"/>
    </row>
    <row r="142" spans="1:6" ht="29.85" customHeight="1" x14ac:dyDescent="0.2">
      <c r="A142" s="16"/>
      <c r="B142" s="17">
        <v>1603706</v>
      </c>
      <c r="C142" s="22" t="s">
        <v>81</v>
      </c>
      <c r="D142" s="20"/>
      <c r="E142" s="21">
        <v>80000</v>
      </c>
      <c r="F142" s="21">
        <v>188896.17</v>
      </c>
    </row>
    <row r="143" spans="1:6" ht="29.85" customHeight="1" x14ac:dyDescent="0.2">
      <c r="A143" s="16"/>
      <c r="B143" s="17">
        <v>16095916</v>
      </c>
      <c r="C143" s="22" t="s">
        <v>82</v>
      </c>
      <c r="D143" s="20"/>
      <c r="E143" s="21">
        <v>60000</v>
      </c>
      <c r="F143" s="21">
        <v>248896.17</v>
      </c>
    </row>
    <row r="144" spans="1:6" ht="29.85" customHeight="1" x14ac:dyDescent="0.2">
      <c r="A144" s="16"/>
      <c r="B144" s="17">
        <v>62498209</v>
      </c>
      <c r="C144" s="22" t="s">
        <v>25</v>
      </c>
      <c r="D144" s="21">
        <v>22359.95</v>
      </c>
      <c r="E144" s="20"/>
      <c r="F144" s="21">
        <v>226536.22</v>
      </c>
    </row>
    <row r="145" spans="1:6" ht="29.85" customHeight="1" x14ac:dyDescent="0.2">
      <c r="A145" s="16"/>
      <c r="B145" s="17">
        <v>63357264</v>
      </c>
      <c r="C145" s="22" t="s">
        <v>25</v>
      </c>
      <c r="D145" s="21">
        <v>23320.43</v>
      </c>
      <c r="E145" s="20"/>
      <c r="F145" s="21">
        <v>203215.79</v>
      </c>
    </row>
    <row r="146" spans="1:6" ht="29.85" customHeight="1" x14ac:dyDescent="0.2">
      <c r="A146" s="16"/>
      <c r="B146" s="17">
        <v>64192928</v>
      </c>
      <c r="C146" s="22" t="s">
        <v>25</v>
      </c>
      <c r="D146" s="21">
        <v>30440.3</v>
      </c>
      <c r="E146" s="20"/>
      <c r="F146" s="21">
        <v>172775.49</v>
      </c>
    </row>
    <row r="147" spans="1:6" ht="29.85" customHeight="1" x14ac:dyDescent="0.2">
      <c r="A147" s="16"/>
      <c r="B147" s="17">
        <v>64965098</v>
      </c>
      <c r="C147" s="22" t="s">
        <v>25</v>
      </c>
      <c r="D147" s="21">
        <v>32443.88</v>
      </c>
      <c r="E147" s="20"/>
      <c r="F147" s="21">
        <v>140331.60999999999</v>
      </c>
    </row>
    <row r="148" spans="1:6" ht="29.85" customHeight="1" x14ac:dyDescent="0.2">
      <c r="A148" s="16"/>
      <c r="B148" s="17">
        <v>65918215</v>
      </c>
      <c r="C148" s="22" t="s">
        <v>25</v>
      </c>
      <c r="D148" s="21">
        <v>34108.199999999997</v>
      </c>
      <c r="E148" s="20"/>
      <c r="F148" s="21">
        <v>106223.41</v>
      </c>
    </row>
    <row r="149" spans="1:6" ht="29.85" customHeight="1" x14ac:dyDescent="0.2">
      <c r="A149" s="16"/>
      <c r="B149" s="17">
        <v>67397164</v>
      </c>
      <c r="C149" s="22" t="s">
        <v>25</v>
      </c>
      <c r="D149" s="21">
        <v>34108.199999999997</v>
      </c>
      <c r="E149" s="20"/>
      <c r="F149" s="21">
        <v>72115.210000000006</v>
      </c>
    </row>
    <row r="150" spans="1:6" ht="29.85" customHeight="1" x14ac:dyDescent="0.2">
      <c r="A150" s="16"/>
      <c r="B150" s="17">
        <v>68189306</v>
      </c>
      <c r="C150" s="22" t="s">
        <v>25</v>
      </c>
      <c r="D150" s="21">
        <v>34108.199999999997</v>
      </c>
      <c r="E150" s="20"/>
      <c r="F150" s="21">
        <v>38007.01</v>
      </c>
    </row>
    <row r="151" spans="1:6" ht="29.85" customHeight="1" x14ac:dyDescent="0.2">
      <c r="A151" s="16"/>
      <c r="B151" s="17">
        <v>59739206</v>
      </c>
      <c r="C151" s="22" t="s">
        <v>83</v>
      </c>
      <c r="D151" s="21">
        <v>1600.03</v>
      </c>
      <c r="E151" s="20"/>
      <c r="F151" s="21">
        <v>36406.980000000003</v>
      </c>
    </row>
    <row r="152" spans="1:6" ht="21.95" customHeight="1" x14ac:dyDescent="0.2">
      <c r="A152" s="16"/>
      <c r="B152" s="20"/>
      <c r="C152" s="18" t="s">
        <v>47</v>
      </c>
      <c r="D152" s="21">
        <v>4355.37</v>
      </c>
      <c r="E152" s="20"/>
      <c r="F152" s="21">
        <v>32051.61</v>
      </c>
    </row>
    <row r="153" spans="1:6" ht="21.95" customHeight="1" x14ac:dyDescent="0.2">
      <c r="A153" s="16"/>
      <c r="B153" s="17">
        <v>1463</v>
      </c>
      <c r="C153" s="18" t="s">
        <v>54</v>
      </c>
      <c r="D153" s="21">
        <v>270000</v>
      </c>
      <c r="E153" s="20"/>
      <c r="F153" s="21">
        <v>-237948.39</v>
      </c>
    </row>
    <row r="154" spans="1:6" ht="21.95" customHeight="1" x14ac:dyDescent="0.2">
      <c r="A154" s="16"/>
      <c r="B154" s="20"/>
      <c r="C154" s="18" t="s">
        <v>36</v>
      </c>
      <c r="D154" s="19">
        <v>360</v>
      </c>
      <c r="E154" s="20"/>
      <c r="F154" s="21">
        <v>-238308.39</v>
      </c>
    </row>
    <row r="155" spans="1:6" ht="21.95" customHeight="1" x14ac:dyDescent="0.2">
      <c r="A155" s="16"/>
      <c r="B155" s="20"/>
      <c r="C155" s="18" t="s">
        <v>26</v>
      </c>
      <c r="D155" s="21">
        <v>12460.13</v>
      </c>
      <c r="E155" s="20"/>
      <c r="F155" s="21">
        <v>-250768.52</v>
      </c>
    </row>
    <row r="156" spans="1:6" ht="29.85" customHeight="1" x14ac:dyDescent="0.2">
      <c r="A156" s="23"/>
      <c r="B156" s="20"/>
      <c r="C156" s="22" t="s">
        <v>84</v>
      </c>
      <c r="D156" s="19">
        <v>6</v>
      </c>
      <c r="E156" s="20"/>
      <c r="F156" s="21">
        <v>-250774.52</v>
      </c>
    </row>
    <row r="157" spans="1:6" ht="30" customHeight="1" x14ac:dyDescent="0.2">
      <c r="A157" s="38">
        <v>44692</v>
      </c>
      <c r="B157" s="23"/>
      <c r="C157" s="36" t="s">
        <v>85</v>
      </c>
      <c r="D157" s="37">
        <v>735</v>
      </c>
      <c r="E157" s="23"/>
      <c r="F157" s="35">
        <v>-251509.52</v>
      </c>
    </row>
    <row r="158" spans="1:6" ht="21.95" customHeight="1" x14ac:dyDescent="0.2">
      <c r="A158" s="24">
        <v>44693</v>
      </c>
      <c r="B158" s="17">
        <v>1501</v>
      </c>
      <c r="C158" s="18" t="s">
        <v>20</v>
      </c>
      <c r="D158" s="21">
        <v>113445</v>
      </c>
      <c r="E158" s="20"/>
      <c r="F158" s="21">
        <v>-364954.52</v>
      </c>
    </row>
    <row r="159" spans="1:6" ht="21.95" customHeight="1" x14ac:dyDescent="0.2">
      <c r="A159" s="16"/>
      <c r="B159" s="17">
        <v>1506</v>
      </c>
      <c r="C159" s="18" t="s">
        <v>20</v>
      </c>
      <c r="D159" s="21">
        <v>250000</v>
      </c>
      <c r="E159" s="20"/>
      <c r="F159" s="21">
        <v>-614954.52</v>
      </c>
    </row>
    <row r="160" spans="1:6" ht="21.95" customHeight="1" x14ac:dyDescent="0.2">
      <c r="A160" s="16"/>
      <c r="B160" s="20"/>
      <c r="C160" s="18" t="s">
        <v>21</v>
      </c>
      <c r="D160" s="19">
        <v>590</v>
      </c>
      <c r="E160" s="20"/>
      <c r="F160" s="21">
        <v>-615544.52</v>
      </c>
    </row>
    <row r="161" spans="1:6" ht="21.95" customHeight="1" x14ac:dyDescent="0.2">
      <c r="A161" s="16"/>
      <c r="B161" s="20"/>
      <c r="C161" s="18" t="s">
        <v>16</v>
      </c>
      <c r="D161" s="19">
        <v>123.9</v>
      </c>
      <c r="E161" s="20"/>
      <c r="F161" s="21">
        <v>-615668.42000000004</v>
      </c>
    </row>
    <row r="162" spans="1:6" ht="29.85" customHeight="1" x14ac:dyDescent="0.2">
      <c r="A162" s="16"/>
      <c r="B162" s="17">
        <v>6480</v>
      </c>
      <c r="C162" s="22" t="s">
        <v>86</v>
      </c>
      <c r="D162" s="20"/>
      <c r="E162" s="21">
        <v>99000</v>
      </c>
      <c r="F162" s="21">
        <v>-516668.42</v>
      </c>
    </row>
    <row r="163" spans="1:6" ht="29.85" customHeight="1" x14ac:dyDescent="0.2">
      <c r="A163" s="16"/>
      <c r="B163" s="17">
        <v>6482</v>
      </c>
      <c r="C163" s="22" t="s">
        <v>86</v>
      </c>
      <c r="D163" s="20"/>
      <c r="E163" s="21">
        <v>100000</v>
      </c>
      <c r="F163" s="21">
        <v>-416668.42</v>
      </c>
    </row>
    <row r="164" spans="1:6" ht="29.85" customHeight="1" x14ac:dyDescent="0.2">
      <c r="A164" s="16"/>
      <c r="B164" s="17">
        <v>6484</v>
      </c>
      <c r="C164" s="22" t="s">
        <v>86</v>
      </c>
      <c r="D164" s="20"/>
      <c r="E164" s="21">
        <v>100000</v>
      </c>
      <c r="F164" s="21">
        <v>-316668.42</v>
      </c>
    </row>
    <row r="165" spans="1:6" ht="29.85" customHeight="1" x14ac:dyDescent="0.2">
      <c r="A165" s="16"/>
      <c r="B165" s="17">
        <v>6486</v>
      </c>
      <c r="C165" s="22" t="s">
        <v>86</v>
      </c>
      <c r="D165" s="20"/>
      <c r="E165" s="21">
        <v>51000</v>
      </c>
      <c r="F165" s="21">
        <v>-265668.42</v>
      </c>
    </row>
    <row r="166" spans="1:6" ht="29.85" customHeight="1" x14ac:dyDescent="0.2">
      <c r="A166" s="16"/>
      <c r="B166" s="17">
        <v>103834</v>
      </c>
      <c r="C166" s="22" t="s">
        <v>87</v>
      </c>
      <c r="D166" s="20"/>
      <c r="E166" s="21">
        <v>300000</v>
      </c>
      <c r="F166" s="21">
        <v>34331.58</v>
      </c>
    </row>
    <row r="167" spans="1:6" ht="29.85" customHeight="1" x14ac:dyDescent="0.2">
      <c r="A167" s="16"/>
      <c r="B167" s="17">
        <v>103874</v>
      </c>
      <c r="C167" s="22" t="s">
        <v>88</v>
      </c>
      <c r="D167" s="20"/>
      <c r="E167" s="21">
        <v>600000</v>
      </c>
      <c r="F167" s="21">
        <v>634331.57999999996</v>
      </c>
    </row>
    <row r="168" spans="1:6" ht="29.85" customHeight="1" x14ac:dyDescent="0.2">
      <c r="A168" s="16"/>
      <c r="B168" s="17">
        <v>12416986</v>
      </c>
      <c r="C168" s="22" t="s">
        <v>34</v>
      </c>
      <c r="D168" s="21">
        <v>600000</v>
      </c>
      <c r="E168" s="20"/>
      <c r="F168" s="21">
        <v>34331.58</v>
      </c>
    </row>
    <row r="169" spans="1:6" ht="29.85" customHeight="1" x14ac:dyDescent="0.2">
      <c r="A169" s="16"/>
      <c r="B169" s="17">
        <v>890606</v>
      </c>
      <c r="C169" s="22" t="s">
        <v>89</v>
      </c>
      <c r="D169" s="20"/>
      <c r="E169" s="21">
        <v>150000</v>
      </c>
      <c r="F169" s="21">
        <v>184331.58</v>
      </c>
    </row>
    <row r="170" spans="1:6" ht="29.85" customHeight="1" x14ac:dyDescent="0.2">
      <c r="A170" s="16"/>
      <c r="B170" s="17">
        <v>30505762</v>
      </c>
      <c r="C170" s="22" t="s">
        <v>25</v>
      </c>
      <c r="D170" s="21">
        <v>178921.66</v>
      </c>
      <c r="E170" s="20"/>
      <c r="F170" s="21">
        <v>5409.92</v>
      </c>
    </row>
    <row r="171" spans="1:6" ht="21.95" customHeight="1" x14ac:dyDescent="0.2">
      <c r="A171" s="16"/>
      <c r="B171" s="20"/>
      <c r="C171" s="18" t="s">
        <v>47</v>
      </c>
      <c r="D171" s="21">
        <v>4361.71</v>
      </c>
      <c r="E171" s="20"/>
      <c r="F171" s="21">
        <v>1048.21</v>
      </c>
    </row>
    <row r="172" spans="1:6" ht="21.95" customHeight="1" x14ac:dyDescent="0.2">
      <c r="A172" s="16"/>
      <c r="B172" s="20"/>
      <c r="C172" s="18" t="s">
        <v>26</v>
      </c>
      <c r="D172" s="21">
        <v>6889.1</v>
      </c>
      <c r="E172" s="20"/>
      <c r="F172" s="21">
        <v>-5840.89</v>
      </c>
    </row>
    <row r="173" spans="1:6" ht="21.95" customHeight="1" x14ac:dyDescent="0.2">
      <c r="A173" s="16"/>
      <c r="B173" s="20"/>
      <c r="C173" s="18" t="s">
        <v>36</v>
      </c>
      <c r="D173" s="21">
        <v>2100</v>
      </c>
      <c r="E173" s="20"/>
      <c r="F173" s="21">
        <v>-7940.89</v>
      </c>
    </row>
    <row r="174" spans="1:6" ht="29.85" customHeight="1" x14ac:dyDescent="0.2">
      <c r="A174" s="16"/>
      <c r="B174" s="20"/>
      <c r="C174" s="22" t="s">
        <v>90</v>
      </c>
      <c r="D174" s="21">
        <v>4287.5</v>
      </c>
      <c r="E174" s="20"/>
      <c r="F174" s="21">
        <v>-12228.39</v>
      </c>
    </row>
    <row r="175" spans="1:6" ht="29.85" customHeight="1" x14ac:dyDescent="0.2">
      <c r="A175" s="23"/>
      <c r="B175" s="20"/>
      <c r="C175" s="22" t="s">
        <v>91</v>
      </c>
      <c r="D175" s="19">
        <v>35</v>
      </c>
      <c r="E175" s="20"/>
      <c r="F175" s="21">
        <v>-12263.39</v>
      </c>
    </row>
    <row r="176" spans="1:6" ht="21.95" customHeight="1" x14ac:dyDescent="0.2">
      <c r="A176" s="24">
        <v>44694</v>
      </c>
      <c r="B176" s="17">
        <v>1622</v>
      </c>
      <c r="C176" s="18" t="s">
        <v>20</v>
      </c>
      <c r="D176" s="21">
        <v>139000</v>
      </c>
      <c r="E176" s="20"/>
      <c r="F176" s="21">
        <v>-151263.39000000001</v>
      </c>
    </row>
    <row r="177" spans="1:6" ht="21.95" customHeight="1" x14ac:dyDescent="0.2">
      <c r="A177" s="16"/>
      <c r="B177" s="17">
        <v>1623</v>
      </c>
      <c r="C177" s="18" t="s">
        <v>20</v>
      </c>
      <c r="D177" s="21">
        <v>185000</v>
      </c>
      <c r="E177" s="20"/>
      <c r="F177" s="21">
        <v>-336263.39</v>
      </c>
    </row>
    <row r="178" spans="1:6" ht="21.95" customHeight="1" x14ac:dyDescent="0.2">
      <c r="A178" s="16"/>
      <c r="B178" s="17">
        <v>1507</v>
      </c>
      <c r="C178" s="18" t="s">
        <v>20</v>
      </c>
      <c r="D178" s="21">
        <v>250000</v>
      </c>
      <c r="E178" s="20"/>
      <c r="F178" s="21">
        <v>-586263.39</v>
      </c>
    </row>
    <row r="179" spans="1:6" ht="21.95" customHeight="1" x14ac:dyDescent="0.2">
      <c r="A179" s="16"/>
      <c r="B179" s="17">
        <v>1451</v>
      </c>
      <c r="C179" s="18" t="s">
        <v>20</v>
      </c>
      <c r="D179" s="21">
        <v>300000</v>
      </c>
      <c r="E179" s="20"/>
      <c r="F179" s="21">
        <v>-886263.39</v>
      </c>
    </row>
    <row r="180" spans="1:6" ht="21.95" customHeight="1" x14ac:dyDescent="0.2">
      <c r="A180" s="16"/>
      <c r="B180" s="17">
        <v>1551</v>
      </c>
      <c r="C180" s="18" t="s">
        <v>20</v>
      </c>
      <c r="D180" s="21">
        <v>300000</v>
      </c>
      <c r="E180" s="20"/>
      <c r="F180" s="21">
        <v>-1186263.3899999999</v>
      </c>
    </row>
    <row r="181" spans="1:6" ht="29.85" customHeight="1" x14ac:dyDescent="0.2">
      <c r="A181" s="23"/>
      <c r="B181" s="17">
        <v>894147</v>
      </c>
      <c r="C181" s="22" t="s">
        <v>92</v>
      </c>
      <c r="D181" s="20"/>
      <c r="E181" s="21">
        <v>400000</v>
      </c>
      <c r="F181" s="21">
        <v>-786263.39</v>
      </c>
    </row>
    <row r="182" spans="1:6" ht="30" customHeight="1" x14ac:dyDescent="0.2">
      <c r="A182" s="32">
        <v>44694</v>
      </c>
      <c r="B182" s="33">
        <v>215805</v>
      </c>
      <c r="C182" s="36" t="s">
        <v>93</v>
      </c>
      <c r="D182" s="23"/>
      <c r="E182" s="35">
        <v>2000000</v>
      </c>
      <c r="F182" s="35">
        <v>1213736.6100000001</v>
      </c>
    </row>
    <row r="183" spans="1:6" ht="29.85" customHeight="1" x14ac:dyDescent="0.2">
      <c r="A183" s="16"/>
      <c r="B183" s="17">
        <v>9005866</v>
      </c>
      <c r="C183" s="22" t="s">
        <v>94</v>
      </c>
      <c r="D183" s="20"/>
      <c r="E183" s="19">
        <v>824.41</v>
      </c>
      <c r="F183" s="21">
        <v>1214561.02</v>
      </c>
    </row>
    <row r="184" spans="1:6" ht="29.85" customHeight="1" x14ac:dyDescent="0.2">
      <c r="A184" s="16"/>
      <c r="B184" s="17">
        <v>4221309</v>
      </c>
      <c r="C184" s="22" t="s">
        <v>23</v>
      </c>
      <c r="D184" s="21">
        <v>710000</v>
      </c>
      <c r="E184" s="20"/>
      <c r="F184" s="21">
        <v>504561.02</v>
      </c>
    </row>
    <row r="185" spans="1:6" ht="29.85" customHeight="1" x14ac:dyDescent="0.2">
      <c r="A185" s="16"/>
      <c r="B185" s="17">
        <v>4226034</v>
      </c>
      <c r="C185" s="22" t="s">
        <v>95</v>
      </c>
      <c r="D185" s="21">
        <v>110000</v>
      </c>
      <c r="E185" s="20"/>
      <c r="F185" s="21">
        <v>394561.02</v>
      </c>
    </row>
    <row r="186" spans="1:6" ht="29.85" customHeight="1" x14ac:dyDescent="0.2">
      <c r="A186" s="16"/>
      <c r="B186" s="17">
        <v>895978</v>
      </c>
      <c r="C186" s="22" t="s">
        <v>96</v>
      </c>
      <c r="D186" s="20"/>
      <c r="E186" s="21">
        <v>500000</v>
      </c>
      <c r="F186" s="21">
        <v>894561.02</v>
      </c>
    </row>
    <row r="187" spans="1:6" ht="29.85" customHeight="1" x14ac:dyDescent="0.2">
      <c r="A187" s="16"/>
      <c r="B187" s="17">
        <v>1060286</v>
      </c>
      <c r="C187" s="22" t="s">
        <v>83</v>
      </c>
      <c r="D187" s="21">
        <v>213098.19</v>
      </c>
      <c r="E187" s="20"/>
      <c r="F187" s="21">
        <v>681462.83</v>
      </c>
    </row>
    <row r="188" spans="1:6" ht="29.85" customHeight="1" x14ac:dyDescent="0.2">
      <c r="A188" s="16"/>
      <c r="B188" s="17">
        <v>2372725</v>
      </c>
      <c r="C188" s="22" t="s">
        <v>83</v>
      </c>
      <c r="D188" s="21">
        <v>275517.71000000002</v>
      </c>
      <c r="E188" s="20"/>
      <c r="F188" s="21">
        <v>405945.12</v>
      </c>
    </row>
    <row r="189" spans="1:6" ht="29.85" customHeight="1" x14ac:dyDescent="0.2">
      <c r="A189" s="16"/>
      <c r="B189" s="17">
        <v>3786243</v>
      </c>
      <c r="C189" s="22" t="s">
        <v>83</v>
      </c>
      <c r="D189" s="21">
        <v>331833.51</v>
      </c>
      <c r="E189" s="20"/>
      <c r="F189" s="21">
        <v>74111.61</v>
      </c>
    </row>
    <row r="190" spans="1:6" ht="29.85" customHeight="1" x14ac:dyDescent="0.2">
      <c r="A190" s="16"/>
      <c r="B190" s="17">
        <v>896509</v>
      </c>
      <c r="C190" s="22" t="s">
        <v>97</v>
      </c>
      <c r="D190" s="20"/>
      <c r="E190" s="21">
        <v>20000</v>
      </c>
      <c r="F190" s="21">
        <v>94111.61</v>
      </c>
    </row>
    <row r="191" spans="1:6" ht="29.85" customHeight="1" x14ac:dyDescent="0.2">
      <c r="A191" s="16"/>
      <c r="B191" s="17">
        <v>31164833</v>
      </c>
      <c r="C191" s="22" t="s">
        <v>25</v>
      </c>
      <c r="D191" s="21">
        <v>30261.05</v>
      </c>
      <c r="E191" s="20"/>
      <c r="F191" s="21">
        <v>63850.559999999998</v>
      </c>
    </row>
    <row r="192" spans="1:6" ht="29.85" customHeight="1" x14ac:dyDescent="0.2">
      <c r="A192" s="16"/>
      <c r="B192" s="17">
        <v>32737536</v>
      </c>
      <c r="C192" s="22" t="s">
        <v>25</v>
      </c>
      <c r="D192" s="21">
        <v>54558.77</v>
      </c>
      <c r="E192" s="20"/>
      <c r="F192" s="21">
        <v>9291.7900000000009</v>
      </c>
    </row>
    <row r="193" spans="1:6" ht="29.85" customHeight="1" x14ac:dyDescent="0.2">
      <c r="A193" s="16"/>
      <c r="B193" s="17">
        <v>9525</v>
      </c>
      <c r="C193" s="22" t="s">
        <v>98</v>
      </c>
      <c r="D193" s="20"/>
      <c r="E193" s="21">
        <v>217000</v>
      </c>
      <c r="F193" s="21">
        <v>226291.79</v>
      </c>
    </row>
    <row r="194" spans="1:6" ht="29.85" customHeight="1" x14ac:dyDescent="0.2">
      <c r="A194" s="16"/>
      <c r="B194" s="17">
        <v>9527</v>
      </c>
      <c r="C194" s="22" t="s">
        <v>98</v>
      </c>
      <c r="D194" s="20"/>
      <c r="E194" s="21">
        <v>368100</v>
      </c>
      <c r="F194" s="21">
        <v>594391.79</v>
      </c>
    </row>
    <row r="195" spans="1:6" ht="21.95" customHeight="1" x14ac:dyDescent="0.2">
      <c r="A195" s="16"/>
      <c r="B195" s="17">
        <v>1464</v>
      </c>
      <c r="C195" s="18" t="s">
        <v>54</v>
      </c>
      <c r="D195" s="21">
        <v>270000</v>
      </c>
      <c r="E195" s="20"/>
      <c r="F195" s="21">
        <v>324391.78999999998</v>
      </c>
    </row>
    <row r="196" spans="1:6" ht="21.95" customHeight="1" x14ac:dyDescent="0.2">
      <c r="A196" s="16"/>
      <c r="B196" s="20"/>
      <c r="C196" s="18" t="s">
        <v>26</v>
      </c>
      <c r="D196" s="21">
        <v>14781.56</v>
      </c>
      <c r="E196" s="20"/>
      <c r="F196" s="21">
        <v>309610.23</v>
      </c>
    </row>
    <row r="197" spans="1:6" ht="21.95" customHeight="1" x14ac:dyDescent="0.2">
      <c r="A197" s="16"/>
      <c r="B197" s="20"/>
      <c r="C197" s="18" t="s">
        <v>36</v>
      </c>
      <c r="D197" s="21">
        <v>18635.55</v>
      </c>
      <c r="E197" s="20"/>
      <c r="F197" s="21">
        <v>290974.68</v>
      </c>
    </row>
    <row r="198" spans="1:6" ht="29.85" customHeight="1" x14ac:dyDescent="0.2">
      <c r="A198" s="16"/>
      <c r="B198" s="20"/>
      <c r="C198" s="22" t="s">
        <v>99</v>
      </c>
      <c r="D198" s="21">
        <v>38047.58</v>
      </c>
      <c r="E198" s="20"/>
      <c r="F198" s="21">
        <v>252927.1</v>
      </c>
    </row>
    <row r="199" spans="1:6" ht="29.85" customHeight="1" x14ac:dyDescent="0.2">
      <c r="A199" s="16"/>
      <c r="B199" s="20"/>
      <c r="C199" s="22" t="s">
        <v>100</v>
      </c>
      <c r="D199" s="19">
        <v>310.58999999999997</v>
      </c>
      <c r="E199" s="20"/>
      <c r="F199" s="21">
        <v>252616.51</v>
      </c>
    </row>
    <row r="200" spans="1:6" ht="29.85" customHeight="1" x14ac:dyDescent="0.2">
      <c r="A200" s="23"/>
      <c r="B200" s="17">
        <v>27000113</v>
      </c>
      <c r="C200" s="22" t="s">
        <v>101</v>
      </c>
      <c r="D200" s="21">
        <v>217000</v>
      </c>
      <c r="E200" s="20"/>
      <c r="F200" s="21">
        <v>35616.51</v>
      </c>
    </row>
    <row r="201" spans="1:6" ht="21.95" customHeight="1" x14ac:dyDescent="0.2">
      <c r="A201" s="24">
        <v>44697</v>
      </c>
      <c r="B201" s="17">
        <v>4000009</v>
      </c>
      <c r="C201" s="18" t="s">
        <v>27</v>
      </c>
      <c r="D201" s="20"/>
      <c r="E201" s="21">
        <v>1022704.8</v>
      </c>
      <c r="F201" s="21">
        <v>1058321.31</v>
      </c>
    </row>
    <row r="202" spans="1:6" ht="21.95" customHeight="1" x14ac:dyDescent="0.2">
      <c r="A202" s="16"/>
      <c r="B202" s="17">
        <v>4000009</v>
      </c>
      <c r="C202" s="18" t="s">
        <v>102</v>
      </c>
      <c r="D202" s="20"/>
      <c r="E202" s="21">
        <v>685126.96</v>
      </c>
      <c r="F202" s="21">
        <v>1743448.27</v>
      </c>
    </row>
    <row r="203" spans="1:6" ht="29.85" customHeight="1" x14ac:dyDescent="0.2">
      <c r="A203" s="16"/>
      <c r="B203" s="17">
        <v>9525</v>
      </c>
      <c r="C203" s="22" t="s">
        <v>103</v>
      </c>
      <c r="D203" s="20"/>
      <c r="E203" s="21">
        <v>81125</v>
      </c>
      <c r="F203" s="21">
        <v>1824573.27</v>
      </c>
    </row>
    <row r="204" spans="1:6" ht="29.85" customHeight="1" x14ac:dyDescent="0.2">
      <c r="A204" s="23"/>
      <c r="B204" s="17">
        <v>9525</v>
      </c>
      <c r="C204" s="22" t="s">
        <v>104</v>
      </c>
      <c r="D204" s="20"/>
      <c r="E204" s="21">
        <v>1000000</v>
      </c>
      <c r="F204" s="21">
        <v>2824573.27</v>
      </c>
    </row>
    <row r="205" spans="1:6" ht="30" customHeight="1" x14ac:dyDescent="0.2">
      <c r="A205" s="32">
        <v>44697</v>
      </c>
      <c r="B205" s="33">
        <v>9525</v>
      </c>
      <c r="C205" s="36" t="s">
        <v>105</v>
      </c>
      <c r="D205" s="23"/>
      <c r="E205" s="35">
        <v>2873000</v>
      </c>
      <c r="F205" s="35">
        <v>5697573.2699999996</v>
      </c>
    </row>
    <row r="206" spans="1:6" ht="29.85" customHeight="1" x14ac:dyDescent="0.2">
      <c r="A206" s="16"/>
      <c r="B206" s="17">
        <v>9527</v>
      </c>
      <c r="C206" s="22" t="s">
        <v>104</v>
      </c>
      <c r="D206" s="20"/>
      <c r="E206" s="21">
        <v>5352760.75</v>
      </c>
      <c r="F206" s="21">
        <v>11050334.02</v>
      </c>
    </row>
    <row r="207" spans="1:6" ht="29.85" customHeight="1" x14ac:dyDescent="0.2">
      <c r="A207" s="16"/>
      <c r="B207" s="17">
        <v>9529</v>
      </c>
      <c r="C207" s="22" t="s">
        <v>105</v>
      </c>
      <c r="D207" s="20"/>
      <c r="E207" s="21">
        <v>3902804.82</v>
      </c>
      <c r="F207" s="21">
        <v>14953138.84</v>
      </c>
    </row>
    <row r="208" spans="1:6" ht="21.95" customHeight="1" x14ac:dyDescent="0.2">
      <c r="A208" s="16"/>
      <c r="B208" s="17">
        <v>1624</v>
      </c>
      <c r="C208" s="18" t="s">
        <v>20</v>
      </c>
      <c r="D208" s="21">
        <v>185150</v>
      </c>
      <c r="E208" s="20"/>
      <c r="F208" s="21">
        <v>14767988.84</v>
      </c>
    </row>
    <row r="209" spans="1:6" ht="21.95" customHeight="1" x14ac:dyDescent="0.2">
      <c r="A209" s="16"/>
      <c r="B209" s="17">
        <v>1505</v>
      </c>
      <c r="C209" s="18" t="s">
        <v>20</v>
      </c>
      <c r="D209" s="21">
        <v>250000</v>
      </c>
      <c r="E209" s="20"/>
      <c r="F209" s="21">
        <v>14517988.84</v>
      </c>
    </row>
    <row r="210" spans="1:6" ht="21.95" customHeight="1" x14ac:dyDescent="0.2">
      <c r="A210" s="16"/>
      <c r="B210" s="17">
        <v>1508</v>
      </c>
      <c r="C210" s="18" t="s">
        <v>20</v>
      </c>
      <c r="D210" s="21">
        <v>250000</v>
      </c>
      <c r="E210" s="20"/>
      <c r="F210" s="21">
        <v>14267988.84</v>
      </c>
    </row>
    <row r="211" spans="1:6" ht="21.95" customHeight="1" x14ac:dyDescent="0.2">
      <c r="A211" s="16"/>
      <c r="B211" s="17">
        <v>1293</v>
      </c>
      <c r="C211" s="18" t="s">
        <v>20</v>
      </c>
      <c r="D211" s="21">
        <v>284000</v>
      </c>
      <c r="E211" s="20"/>
      <c r="F211" s="21">
        <v>13983988.84</v>
      </c>
    </row>
    <row r="212" spans="1:6" ht="21.95" customHeight="1" x14ac:dyDescent="0.2">
      <c r="A212" s="16"/>
      <c r="B212" s="17">
        <v>1294</v>
      </c>
      <c r="C212" s="18" t="s">
        <v>20</v>
      </c>
      <c r="D212" s="21">
        <v>284000</v>
      </c>
      <c r="E212" s="20"/>
      <c r="F212" s="21">
        <v>13699988.84</v>
      </c>
    </row>
    <row r="213" spans="1:6" ht="21.95" customHeight="1" x14ac:dyDescent="0.2">
      <c r="A213" s="16"/>
      <c r="B213" s="17">
        <v>1661</v>
      </c>
      <c r="C213" s="18" t="s">
        <v>20</v>
      </c>
      <c r="D213" s="21">
        <v>437147.65</v>
      </c>
      <c r="E213" s="20"/>
      <c r="F213" s="21">
        <v>13262841.189999999</v>
      </c>
    </row>
    <row r="214" spans="1:6" ht="21.95" customHeight="1" x14ac:dyDescent="0.2">
      <c r="A214" s="16"/>
      <c r="B214" s="20"/>
      <c r="C214" s="18" t="s">
        <v>28</v>
      </c>
      <c r="D214" s="21">
        <v>21246.75</v>
      </c>
      <c r="E214" s="20"/>
      <c r="F214" s="21">
        <v>13241594.439999999</v>
      </c>
    </row>
    <row r="215" spans="1:6" ht="21.95" customHeight="1" x14ac:dyDescent="0.2">
      <c r="A215" s="16"/>
      <c r="B215" s="20"/>
      <c r="C215" s="18" t="s">
        <v>16</v>
      </c>
      <c r="D215" s="21">
        <v>4461.82</v>
      </c>
      <c r="E215" s="20"/>
      <c r="F215" s="21">
        <v>13237132.619999999</v>
      </c>
    </row>
    <row r="216" spans="1:6" ht="21.95" customHeight="1" x14ac:dyDescent="0.2">
      <c r="A216" s="16"/>
      <c r="B216" s="20"/>
      <c r="C216" s="18" t="s">
        <v>29</v>
      </c>
      <c r="D216" s="19">
        <v>637.4</v>
      </c>
      <c r="E216" s="20"/>
      <c r="F216" s="21">
        <v>13236495.220000001</v>
      </c>
    </row>
    <row r="217" spans="1:6" ht="21.95" customHeight="1" x14ac:dyDescent="0.2">
      <c r="A217" s="16"/>
      <c r="B217" s="20"/>
      <c r="C217" s="18" t="s">
        <v>28</v>
      </c>
      <c r="D217" s="21">
        <v>27319.64</v>
      </c>
      <c r="E217" s="20"/>
      <c r="F217" s="21">
        <v>13209175.58</v>
      </c>
    </row>
    <row r="218" spans="1:6" ht="21.95" customHeight="1" x14ac:dyDescent="0.2">
      <c r="A218" s="16"/>
      <c r="B218" s="20"/>
      <c r="C218" s="18" t="s">
        <v>16</v>
      </c>
      <c r="D218" s="21">
        <v>5737.12</v>
      </c>
      <c r="E218" s="20"/>
      <c r="F218" s="21">
        <v>13203438.460000001</v>
      </c>
    </row>
    <row r="219" spans="1:6" ht="21.95" customHeight="1" x14ac:dyDescent="0.2">
      <c r="A219" s="16"/>
      <c r="B219" s="20"/>
      <c r="C219" s="18" t="s">
        <v>29</v>
      </c>
      <c r="D219" s="19">
        <v>819.59</v>
      </c>
      <c r="E219" s="20"/>
      <c r="F219" s="21">
        <v>13202618.869999999</v>
      </c>
    </row>
    <row r="220" spans="1:6" ht="21.95" customHeight="1" x14ac:dyDescent="0.2">
      <c r="A220" s="16"/>
      <c r="B220" s="20"/>
      <c r="C220" s="18" t="s">
        <v>28</v>
      </c>
      <c r="D220" s="21">
        <v>7158.93</v>
      </c>
      <c r="E220" s="20"/>
      <c r="F220" s="21">
        <v>13195459.939999999</v>
      </c>
    </row>
    <row r="221" spans="1:6" ht="21.95" customHeight="1" x14ac:dyDescent="0.2">
      <c r="A221" s="16"/>
      <c r="B221" s="20"/>
      <c r="C221" s="18" t="s">
        <v>16</v>
      </c>
      <c r="D221" s="21">
        <v>1503.38</v>
      </c>
      <c r="E221" s="20"/>
      <c r="F221" s="21">
        <v>13193956.560000001</v>
      </c>
    </row>
    <row r="222" spans="1:6" ht="21.95" customHeight="1" x14ac:dyDescent="0.2">
      <c r="A222" s="16"/>
      <c r="B222" s="20"/>
      <c r="C222" s="18" t="s">
        <v>29</v>
      </c>
      <c r="D222" s="19">
        <v>214.77</v>
      </c>
      <c r="E222" s="20"/>
      <c r="F222" s="21">
        <v>13193741.789999999</v>
      </c>
    </row>
    <row r="223" spans="1:6" ht="21.95" customHeight="1" x14ac:dyDescent="0.2">
      <c r="A223" s="16"/>
      <c r="B223" s="20"/>
      <c r="C223" s="18" t="s">
        <v>21</v>
      </c>
      <c r="D223" s="19">
        <v>590</v>
      </c>
      <c r="E223" s="20"/>
      <c r="F223" s="21">
        <v>13193151.789999999</v>
      </c>
    </row>
    <row r="224" spans="1:6" ht="21.95" customHeight="1" x14ac:dyDescent="0.2">
      <c r="A224" s="16"/>
      <c r="B224" s="20"/>
      <c r="C224" s="18" t="s">
        <v>16</v>
      </c>
      <c r="D224" s="19">
        <v>123.9</v>
      </c>
      <c r="E224" s="20"/>
      <c r="F224" s="21">
        <v>13193027.890000001</v>
      </c>
    </row>
    <row r="225" spans="1:6" ht="29.85" customHeight="1" x14ac:dyDescent="0.2">
      <c r="A225" s="16"/>
      <c r="B225" s="17">
        <v>7267</v>
      </c>
      <c r="C225" s="22" t="s">
        <v>86</v>
      </c>
      <c r="D225" s="20"/>
      <c r="E225" s="21">
        <v>48000</v>
      </c>
      <c r="F225" s="21">
        <v>13241027.890000001</v>
      </c>
    </row>
    <row r="226" spans="1:6" ht="29.85" customHeight="1" x14ac:dyDescent="0.2">
      <c r="A226" s="16"/>
      <c r="B226" s="17">
        <v>7269</v>
      </c>
      <c r="C226" s="22" t="s">
        <v>86</v>
      </c>
      <c r="D226" s="20"/>
      <c r="E226" s="21">
        <v>48000</v>
      </c>
      <c r="F226" s="21">
        <v>13289027.890000001</v>
      </c>
    </row>
    <row r="227" spans="1:6" ht="29.85" customHeight="1" x14ac:dyDescent="0.2">
      <c r="A227" s="16"/>
      <c r="B227" s="17">
        <v>7271</v>
      </c>
      <c r="C227" s="22" t="s">
        <v>86</v>
      </c>
      <c r="D227" s="20"/>
      <c r="E227" s="21">
        <v>46500</v>
      </c>
      <c r="F227" s="21">
        <v>13335527.890000001</v>
      </c>
    </row>
    <row r="228" spans="1:6" ht="29.85" customHeight="1" x14ac:dyDescent="0.2">
      <c r="A228" s="16"/>
      <c r="B228" s="17">
        <v>7273</v>
      </c>
      <c r="C228" s="22" t="s">
        <v>86</v>
      </c>
      <c r="D228" s="20"/>
      <c r="E228" s="21">
        <v>48000</v>
      </c>
      <c r="F228" s="21">
        <v>13383527.890000001</v>
      </c>
    </row>
    <row r="229" spans="1:6" ht="29.85" customHeight="1" x14ac:dyDescent="0.2">
      <c r="A229" s="16"/>
      <c r="B229" s="17">
        <v>7275</v>
      </c>
      <c r="C229" s="22" t="s">
        <v>86</v>
      </c>
      <c r="D229" s="20"/>
      <c r="E229" s="21">
        <v>47500</v>
      </c>
      <c r="F229" s="21">
        <v>13431027.890000001</v>
      </c>
    </row>
    <row r="230" spans="1:6" ht="29.85" customHeight="1" x14ac:dyDescent="0.2">
      <c r="A230" s="16"/>
      <c r="B230" s="17">
        <v>7277</v>
      </c>
      <c r="C230" s="22" t="s">
        <v>86</v>
      </c>
      <c r="D230" s="20"/>
      <c r="E230" s="21">
        <v>47500</v>
      </c>
      <c r="F230" s="21">
        <v>13478527.890000001</v>
      </c>
    </row>
    <row r="231" spans="1:6" ht="29.85" customHeight="1" x14ac:dyDescent="0.2">
      <c r="A231" s="23"/>
      <c r="B231" s="17">
        <v>7279</v>
      </c>
      <c r="C231" s="22" t="s">
        <v>86</v>
      </c>
      <c r="D231" s="20"/>
      <c r="E231" s="21">
        <v>49500</v>
      </c>
      <c r="F231" s="21">
        <v>13528027.890000001</v>
      </c>
    </row>
    <row r="232" spans="1:6" ht="30" customHeight="1" x14ac:dyDescent="0.2">
      <c r="A232" s="32">
        <v>44697</v>
      </c>
      <c r="B232" s="33">
        <v>7281</v>
      </c>
      <c r="C232" s="36" t="s">
        <v>86</v>
      </c>
      <c r="D232" s="23"/>
      <c r="E232" s="35">
        <v>47000</v>
      </c>
      <c r="F232" s="39">
        <v>13575027.890000001</v>
      </c>
    </row>
    <row r="233" spans="1:6" ht="29.85" customHeight="1" x14ac:dyDescent="0.2">
      <c r="A233" s="16"/>
      <c r="B233" s="17">
        <v>7283</v>
      </c>
      <c r="C233" s="22" t="s">
        <v>86</v>
      </c>
      <c r="D233" s="20"/>
      <c r="E233" s="21">
        <v>46000</v>
      </c>
      <c r="F233" s="40">
        <v>13621027.890000001</v>
      </c>
    </row>
    <row r="234" spans="1:6" ht="29.85" customHeight="1" x14ac:dyDescent="0.2">
      <c r="A234" s="16"/>
      <c r="B234" s="17">
        <v>7285</v>
      </c>
      <c r="C234" s="22" t="s">
        <v>86</v>
      </c>
      <c r="D234" s="20"/>
      <c r="E234" s="21">
        <v>49500</v>
      </c>
      <c r="F234" s="40">
        <v>13670527.890000001</v>
      </c>
    </row>
    <row r="235" spans="1:6" ht="29.85" customHeight="1" x14ac:dyDescent="0.2">
      <c r="A235" s="16"/>
      <c r="B235" s="17">
        <v>7287</v>
      </c>
      <c r="C235" s="22" t="s">
        <v>86</v>
      </c>
      <c r="D235" s="20"/>
      <c r="E235" s="21">
        <v>48000</v>
      </c>
      <c r="F235" s="40">
        <v>13718527.890000001</v>
      </c>
    </row>
    <row r="236" spans="1:6" ht="29.85" customHeight="1" x14ac:dyDescent="0.2">
      <c r="A236" s="16"/>
      <c r="B236" s="17">
        <v>7289</v>
      </c>
      <c r="C236" s="22" t="s">
        <v>86</v>
      </c>
      <c r="D236" s="20"/>
      <c r="E236" s="21">
        <v>47000</v>
      </c>
      <c r="F236" s="40">
        <v>13765527.890000001</v>
      </c>
    </row>
    <row r="237" spans="1:6" ht="29.85" customHeight="1" x14ac:dyDescent="0.2">
      <c r="A237" s="16"/>
      <c r="B237" s="17">
        <v>7291</v>
      </c>
      <c r="C237" s="22" t="s">
        <v>86</v>
      </c>
      <c r="D237" s="20"/>
      <c r="E237" s="21">
        <v>48500</v>
      </c>
      <c r="F237" s="40">
        <v>13814027.890000001</v>
      </c>
    </row>
    <row r="238" spans="1:6" ht="29.85" customHeight="1" x14ac:dyDescent="0.2">
      <c r="A238" s="16"/>
      <c r="B238" s="17">
        <v>7293</v>
      </c>
      <c r="C238" s="22" t="s">
        <v>86</v>
      </c>
      <c r="D238" s="20"/>
      <c r="E238" s="21">
        <v>48000</v>
      </c>
      <c r="F238" s="40">
        <v>13862027.890000001</v>
      </c>
    </row>
    <row r="239" spans="1:6" ht="29.85" customHeight="1" x14ac:dyDescent="0.2">
      <c r="A239" s="16"/>
      <c r="B239" s="17">
        <v>7295</v>
      </c>
      <c r="C239" s="22" t="s">
        <v>86</v>
      </c>
      <c r="D239" s="20"/>
      <c r="E239" s="21">
        <v>47000</v>
      </c>
      <c r="F239" s="40">
        <v>13909027.890000001</v>
      </c>
    </row>
    <row r="240" spans="1:6" ht="29.85" customHeight="1" x14ac:dyDescent="0.2">
      <c r="A240" s="16"/>
      <c r="B240" s="17">
        <v>7297</v>
      </c>
      <c r="C240" s="22" t="s">
        <v>86</v>
      </c>
      <c r="D240" s="20"/>
      <c r="E240" s="21">
        <v>48000</v>
      </c>
      <c r="F240" s="40">
        <v>13957027.890000001</v>
      </c>
    </row>
    <row r="241" spans="1:6" ht="29.85" customHeight="1" x14ac:dyDescent="0.2">
      <c r="A241" s="16"/>
      <c r="B241" s="17">
        <v>7299</v>
      </c>
      <c r="C241" s="22" t="s">
        <v>86</v>
      </c>
      <c r="D241" s="20"/>
      <c r="E241" s="21">
        <v>45000</v>
      </c>
      <c r="F241" s="40">
        <v>14002027.890000001</v>
      </c>
    </row>
    <row r="242" spans="1:6" ht="29.85" customHeight="1" x14ac:dyDescent="0.2">
      <c r="A242" s="16"/>
      <c r="B242" s="17">
        <v>7301</v>
      </c>
      <c r="C242" s="22" t="s">
        <v>86</v>
      </c>
      <c r="D242" s="20"/>
      <c r="E242" s="21">
        <v>46500</v>
      </c>
      <c r="F242" s="40">
        <v>14048527.890000001</v>
      </c>
    </row>
    <row r="243" spans="1:6" ht="29.85" customHeight="1" x14ac:dyDescent="0.2">
      <c r="A243" s="16"/>
      <c r="B243" s="17">
        <v>7303</v>
      </c>
      <c r="C243" s="22" t="s">
        <v>86</v>
      </c>
      <c r="D243" s="20"/>
      <c r="E243" s="21">
        <v>49000</v>
      </c>
      <c r="F243" s="40">
        <v>14097527.890000001</v>
      </c>
    </row>
    <row r="244" spans="1:6" ht="29.85" customHeight="1" x14ac:dyDescent="0.2">
      <c r="A244" s="16"/>
      <c r="B244" s="17">
        <v>7305</v>
      </c>
      <c r="C244" s="22" t="s">
        <v>86</v>
      </c>
      <c r="D244" s="20"/>
      <c r="E244" s="21">
        <v>49000</v>
      </c>
      <c r="F244" s="40">
        <v>14146527.890000001</v>
      </c>
    </row>
    <row r="245" spans="1:6" ht="29.85" customHeight="1" x14ac:dyDescent="0.2">
      <c r="A245" s="16"/>
      <c r="B245" s="17">
        <v>8136</v>
      </c>
      <c r="C245" s="22" t="s">
        <v>71</v>
      </c>
      <c r="D245" s="20"/>
      <c r="E245" s="21">
        <v>34500</v>
      </c>
      <c r="F245" s="40">
        <v>14181027.890000001</v>
      </c>
    </row>
    <row r="246" spans="1:6" ht="29.85" customHeight="1" x14ac:dyDescent="0.2">
      <c r="A246" s="16"/>
      <c r="B246" s="17">
        <v>6061</v>
      </c>
      <c r="C246" s="22" t="s">
        <v>106</v>
      </c>
      <c r="D246" s="20"/>
      <c r="E246" s="21">
        <v>8500</v>
      </c>
      <c r="F246" s="40">
        <v>14189527.890000001</v>
      </c>
    </row>
    <row r="247" spans="1:6" ht="29.85" customHeight="1" x14ac:dyDescent="0.2">
      <c r="A247" s="16"/>
      <c r="B247" s="17">
        <v>855</v>
      </c>
      <c r="C247" s="22" t="s">
        <v>39</v>
      </c>
      <c r="D247" s="20"/>
      <c r="E247" s="21">
        <v>3500</v>
      </c>
      <c r="F247" s="40">
        <v>14193027.890000001</v>
      </c>
    </row>
    <row r="248" spans="1:6" ht="21.95" customHeight="1" x14ac:dyDescent="0.2">
      <c r="A248" s="16"/>
      <c r="B248" s="17">
        <v>18237912</v>
      </c>
      <c r="C248" s="18" t="s">
        <v>22</v>
      </c>
      <c r="D248" s="20"/>
      <c r="E248" s="21">
        <v>10691483.49</v>
      </c>
      <c r="F248" s="40">
        <v>24884511.379999999</v>
      </c>
    </row>
    <row r="249" spans="1:6" ht="21.95" customHeight="1" x14ac:dyDescent="0.2">
      <c r="A249" s="16"/>
      <c r="B249" s="17">
        <v>18237911</v>
      </c>
      <c r="C249" s="18" t="s">
        <v>22</v>
      </c>
      <c r="D249" s="20"/>
      <c r="E249" s="21">
        <v>2111209.9500000002</v>
      </c>
      <c r="F249" s="40">
        <v>26995721.329999998</v>
      </c>
    </row>
    <row r="250" spans="1:6" ht="29.85" customHeight="1" x14ac:dyDescent="0.2">
      <c r="A250" s="16"/>
      <c r="B250" s="17">
        <v>15558309</v>
      </c>
      <c r="C250" s="22" t="s">
        <v>107</v>
      </c>
      <c r="D250" s="20"/>
      <c r="E250" s="21">
        <v>12000000</v>
      </c>
      <c r="F250" s="40">
        <v>38995721.329999998</v>
      </c>
    </row>
    <row r="251" spans="1:6" ht="29.85" customHeight="1" x14ac:dyDescent="0.2">
      <c r="A251" s="16"/>
      <c r="B251" s="17">
        <v>220799</v>
      </c>
      <c r="C251" s="22" t="s">
        <v>108</v>
      </c>
      <c r="D251" s="20"/>
      <c r="E251" s="21">
        <v>1370000</v>
      </c>
      <c r="F251" s="40">
        <v>40365721.329999998</v>
      </c>
    </row>
    <row r="252" spans="1:6" ht="29.85" customHeight="1" x14ac:dyDescent="0.2">
      <c r="A252" s="16"/>
      <c r="B252" s="17">
        <v>104990</v>
      </c>
      <c r="C252" s="22" t="s">
        <v>109</v>
      </c>
      <c r="D252" s="20"/>
      <c r="E252" s="21">
        <v>1820000</v>
      </c>
      <c r="F252" s="40">
        <v>42185721.329999998</v>
      </c>
    </row>
    <row r="253" spans="1:6" ht="25.7" customHeight="1" x14ac:dyDescent="0.2">
      <c r="A253" s="16"/>
      <c r="B253" s="25">
        <v>853408</v>
      </c>
      <c r="C253" s="26" t="s">
        <v>59</v>
      </c>
      <c r="D253" s="28"/>
      <c r="E253" s="27">
        <v>1000000</v>
      </c>
      <c r="F253" s="41">
        <v>43185721.329999998</v>
      </c>
    </row>
    <row r="254" spans="1:6" ht="5.25" customHeight="1" x14ac:dyDescent="0.2">
      <c r="A254" s="29"/>
      <c r="B254" s="30"/>
      <c r="C254" s="30"/>
      <c r="D254" s="30"/>
      <c r="E254" s="30"/>
      <c r="F254" s="30"/>
    </row>
    <row r="255" spans="1:6" ht="29.85" customHeight="1" x14ac:dyDescent="0.2">
      <c r="A255" s="23"/>
      <c r="B255" s="17">
        <v>1603141</v>
      </c>
      <c r="C255" s="22" t="s">
        <v>110</v>
      </c>
      <c r="D255" s="20"/>
      <c r="E255" s="21">
        <v>150000</v>
      </c>
      <c r="F255" s="40">
        <v>43335721.329999998</v>
      </c>
    </row>
    <row r="256" spans="1:6" ht="30" customHeight="1" x14ac:dyDescent="0.2">
      <c r="A256" s="32">
        <v>44697</v>
      </c>
      <c r="B256" s="33">
        <v>757856</v>
      </c>
      <c r="C256" s="36" t="s">
        <v>111</v>
      </c>
      <c r="D256" s="23"/>
      <c r="E256" s="35">
        <v>280000</v>
      </c>
      <c r="F256" s="39">
        <v>43615721.329999998</v>
      </c>
    </row>
    <row r="257" spans="1:6" ht="29.85" customHeight="1" x14ac:dyDescent="0.2">
      <c r="A257" s="16"/>
      <c r="B257" s="17">
        <v>9261678</v>
      </c>
      <c r="C257" s="22" t="s">
        <v>112</v>
      </c>
      <c r="D257" s="20"/>
      <c r="E257" s="21">
        <v>938462.7</v>
      </c>
      <c r="F257" s="40">
        <v>44554184.030000001</v>
      </c>
    </row>
    <row r="258" spans="1:6" ht="29.85" customHeight="1" x14ac:dyDescent="0.2">
      <c r="A258" s="16"/>
      <c r="B258" s="17">
        <v>225460</v>
      </c>
      <c r="C258" s="22" t="s">
        <v>113</v>
      </c>
      <c r="D258" s="20"/>
      <c r="E258" s="21">
        <v>1950000</v>
      </c>
      <c r="F258" s="40">
        <v>46504184.030000001</v>
      </c>
    </row>
    <row r="259" spans="1:6" ht="29.85" customHeight="1" x14ac:dyDescent="0.2">
      <c r="A259" s="16"/>
      <c r="B259" s="17">
        <v>225765</v>
      </c>
      <c r="C259" s="22" t="s">
        <v>114</v>
      </c>
      <c r="D259" s="20"/>
      <c r="E259" s="21">
        <v>1375000</v>
      </c>
      <c r="F259" s="40">
        <v>47879184.030000001</v>
      </c>
    </row>
    <row r="260" spans="1:6" ht="29.85" customHeight="1" x14ac:dyDescent="0.2">
      <c r="A260" s="16"/>
      <c r="B260" s="17">
        <v>225876</v>
      </c>
      <c r="C260" s="22" t="s">
        <v>115</v>
      </c>
      <c r="D260" s="20"/>
      <c r="E260" s="21">
        <v>1675000</v>
      </c>
      <c r="F260" s="40">
        <v>49554184.030000001</v>
      </c>
    </row>
    <row r="261" spans="1:6" ht="29.85" customHeight="1" x14ac:dyDescent="0.2">
      <c r="A261" s="16"/>
      <c r="B261" s="17">
        <v>801096</v>
      </c>
      <c r="C261" s="22" t="s">
        <v>116</v>
      </c>
      <c r="D261" s="20"/>
      <c r="E261" s="21">
        <v>300000</v>
      </c>
      <c r="F261" s="40">
        <v>49854184.030000001</v>
      </c>
    </row>
    <row r="262" spans="1:6" ht="29.85" customHeight="1" x14ac:dyDescent="0.2">
      <c r="A262" s="16"/>
      <c r="B262" s="17">
        <v>801145</v>
      </c>
      <c r="C262" s="22" t="s">
        <v>117</v>
      </c>
      <c r="D262" s="20"/>
      <c r="E262" s="21">
        <v>1000000</v>
      </c>
      <c r="F262" s="40">
        <v>50854184.030000001</v>
      </c>
    </row>
    <row r="263" spans="1:6" ht="29.85" customHeight="1" x14ac:dyDescent="0.2">
      <c r="A263" s="16"/>
      <c r="B263" s="17">
        <v>855801</v>
      </c>
      <c r="C263" s="22" t="s">
        <v>118</v>
      </c>
      <c r="D263" s="20"/>
      <c r="E263" s="21">
        <v>1749753</v>
      </c>
      <c r="F263" s="40">
        <v>52603937.030000001</v>
      </c>
    </row>
    <row r="264" spans="1:6" ht="29.85" customHeight="1" x14ac:dyDescent="0.2">
      <c r="A264" s="16"/>
      <c r="B264" s="17">
        <v>801407</v>
      </c>
      <c r="C264" s="22" t="s">
        <v>119</v>
      </c>
      <c r="D264" s="20"/>
      <c r="E264" s="21">
        <v>300000</v>
      </c>
      <c r="F264" s="40">
        <v>52903937.030000001</v>
      </c>
    </row>
    <row r="265" spans="1:6" ht="21.95" customHeight="1" x14ac:dyDescent="0.2">
      <c r="A265" s="16"/>
      <c r="B265" s="17">
        <v>22892061</v>
      </c>
      <c r="C265" s="18" t="s">
        <v>120</v>
      </c>
      <c r="D265" s="21">
        <v>4107077.74</v>
      </c>
      <c r="E265" s="20"/>
      <c r="F265" s="40">
        <v>48796859.289999999</v>
      </c>
    </row>
    <row r="266" spans="1:6" ht="21.95" customHeight="1" x14ac:dyDescent="0.2">
      <c r="A266" s="16"/>
      <c r="B266" s="17">
        <v>22892051</v>
      </c>
      <c r="C266" s="18" t="s">
        <v>120</v>
      </c>
      <c r="D266" s="21">
        <v>23697127.27</v>
      </c>
      <c r="E266" s="20"/>
      <c r="F266" s="40">
        <v>25099732.02</v>
      </c>
    </row>
    <row r="267" spans="1:6" ht="29.85" customHeight="1" x14ac:dyDescent="0.2">
      <c r="A267" s="16"/>
      <c r="B267" s="17">
        <v>4055133</v>
      </c>
      <c r="C267" s="22" t="s">
        <v>121</v>
      </c>
      <c r="D267" s="21">
        <v>140000</v>
      </c>
      <c r="E267" s="20"/>
      <c r="F267" s="40">
        <v>24959732.02</v>
      </c>
    </row>
    <row r="268" spans="1:6" ht="29.85" customHeight="1" x14ac:dyDescent="0.2">
      <c r="A268" s="16"/>
      <c r="B268" s="17">
        <v>16161799</v>
      </c>
      <c r="C268" s="22" t="s">
        <v>122</v>
      </c>
      <c r="D268" s="21">
        <v>193750</v>
      </c>
      <c r="E268" s="20"/>
      <c r="F268" s="40">
        <v>24765982.02</v>
      </c>
    </row>
    <row r="269" spans="1:6" ht="29.85" customHeight="1" x14ac:dyDescent="0.2">
      <c r="A269" s="16"/>
      <c r="B269" s="17">
        <v>16249843</v>
      </c>
      <c r="C269" s="22" t="s">
        <v>65</v>
      </c>
      <c r="D269" s="21">
        <v>290000</v>
      </c>
      <c r="E269" s="20"/>
      <c r="F269" s="40">
        <v>24475982.02</v>
      </c>
    </row>
    <row r="270" spans="1:6" ht="29.85" customHeight="1" x14ac:dyDescent="0.2">
      <c r="A270" s="16"/>
      <c r="B270" s="17">
        <v>4056048</v>
      </c>
      <c r="C270" s="22" t="s">
        <v>23</v>
      </c>
      <c r="D270" s="21">
        <v>500000</v>
      </c>
      <c r="E270" s="20"/>
      <c r="F270" s="40">
        <v>23975982.02</v>
      </c>
    </row>
    <row r="271" spans="1:6" ht="29.85" customHeight="1" x14ac:dyDescent="0.2">
      <c r="A271" s="16"/>
      <c r="B271" s="17">
        <v>72381959</v>
      </c>
      <c r="C271" s="22" t="s">
        <v>83</v>
      </c>
      <c r="D271" s="21">
        <v>10889.14</v>
      </c>
      <c r="E271" s="20"/>
      <c r="F271" s="40">
        <v>23965092.879999999</v>
      </c>
    </row>
    <row r="272" spans="1:6" ht="29.85" customHeight="1" x14ac:dyDescent="0.2">
      <c r="A272" s="16"/>
      <c r="B272" s="17">
        <v>73239316</v>
      </c>
      <c r="C272" s="22" t="s">
        <v>83</v>
      </c>
      <c r="D272" s="21">
        <v>14139.14</v>
      </c>
      <c r="E272" s="20"/>
      <c r="F272" s="40">
        <v>23950953.739999998</v>
      </c>
    </row>
    <row r="273" spans="1:6" ht="29.85" customHeight="1" x14ac:dyDescent="0.2">
      <c r="A273" s="16"/>
      <c r="B273" s="17">
        <v>74002377</v>
      </c>
      <c r="C273" s="22" t="s">
        <v>83</v>
      </c>
      <c r="D273" s="21">
        <v>20040.38</v>
      </c>
      <c r="E273" s="20"/>
      <c r="F273" s="40">
        <v>23930913.359999999</v>
      </c>
    </row>
    <row r="274" spans="1:6" ht="29.85" customHeight="1" x14ac:dyDescent="0.2">
      <c r="A274" s="16"/>
      <c r="B274" s="17">
        <v>74878795</v>
      </c>
      <c r="C274" s="22" t="s">
        <v>83</v>
      </c>
      <c r="D274" s="21">
        <v>46309.84</v>
      </c>
      <c r="E274" s="20"/>
      <c r="F274" s="40">
        <v>23884603.52</v>
      </c>
    </row>
    <row r="275" spans="1:6" ht="29.85" customHeight="1" x14ac:dyDescent="0.2">
      <c r="A275" s="16"/>
      <c r="B275" s="17">
        <v>76785748</v>
      </c>
      <c r="C275" s="22" t="s">
        <v>83</v>
      </c>
      <c r="D275" s="21">
        <v>52833.77</v>
      </c>
      <c r="E275" s="20"/>
      <c r="F275" s="40">
        <v>23831769.75</v>
      </c>
    </row>
    <row r="276" spans="1:6" ht="29.85" customHeight="1" x14ac:dyDescent="0.2">
      <c r="A276" s="16"/>
      <c r="B276" s="17">
        <v>77936439</v>
      </c>
      <c r="C276" s="22" t="s">
        <v>83</v>
      </c>
      <c r="D276" s="21">
        <v>64418.05</v>
      </c>
      <c r="E276" s="20"/>
      <c r="F276" s="40">
        <v>23767351.699999999</v>
      </c>
    </row>
    <row r="277" spans="1:6" ht="29.85" customHeight="1" x14ac:dyDescent="0.2">
      <c r="A277" s="16"/>
      <c r="B277" s="17">
        <v>16394889</v>
      </c>
      <c r="C277" s="22" t="s">
        <v>34</v>
      </c>
      <c r="D277" s="21">
        <v>650000</v>
      </c>
      <c r="E277" s="20"/>
      <c r="F277" s="40">
        <v>23117351.699999999</v>
      </c>
    </row>
    <row r="278" spans="1:6" ht="29.85" customHeight="1" x14ac:dyDescent="0.2">
      <c r="A278" s="23"/>
      <c r="B278" s="17">
        <v>4058520</v>
      </c>
      <c r="C278" s="22" t="s">
        <v>23</v>
      </c>
      <c r="D278" s="21">
        <v>3500000</v>
      </c>
      <c r="E278" s="20"/>
      <c r="F278" s="40">
        <v>19617351.699999999</v>
      </c>
    </row>
    <row r="279" spans="1:6" ht="18.95" customHeight="1" x14ac:dyDescent="0.2"/>
    <row r="280" spans="1:6" ht="30" customHeight="1" x14ac:dyDescent="0.2">
      <c r="A280" s="32">
        <v>44697</v>
      </c>
      <c r="B280" s="33">
        <v>4058744</v>
      </c>
      <c r="C280" s="36" t="s">
        <v>23</v>
      </c>
      <c r="D280" s="35">
        <v>4600000</v>
      </c>
      <c r="E280" s="23"/>
      <c r="F280" s="35">
        <v>15017351.699999999</v>
      </c>
    </row>
    <row r="281" spans="1:6" ht="21.95" customHeight="1" x14ac:dyDescent="0.2">
      <c r="A281" s="16"/>
      <c r="B281" s="20"/>
      <c r="C281" s="18" t="s">
        <v>47</v>
      </c>
      <c r="D281" s="21">
        <v>4384.3900000000003</v>
      </c>
      <c r="E281" s="20"/>
      <c r="F281" s="21">
        <v>15012967.310000001</v>
      </c>
    </row>
    <row r="282" spans="1:6" ht="21.95" customHeight="1" x14ac:dyDescent="0.2">
      <c r="A282" s="16"/>
      <c r="B282" s="20"/>
      <c r="C282" s="18" t="s">
        <v>123</v>
      </c>
      <c r="D282" s="21">
        <v>4384.3900000000003</v>
      </c>
      <c r="E282" s="20"/>
      <c r="F282" s="21">
        <v>15008582.92</v>
      </c>
    </row>
    <row r="283" spans="1:6" ht="21.95" customHeight="1" x14ac:dyDescent="0.2">
      <c r="A283" s="16"/>
      <c r="B283" s="20"/>
      <c r="C283" s="18" t="s">
        <v>124</v>
      </c>
      <c r="D283" s="20"/>
      <c r="E283" s="21">
        <v>1302</v>
      </c>
      <c r="F283" s="21">
        <v>15009884.92</v>
      </c>
    </row>
    <row r="284" spans="1:6" ht="21.95" customHeight="1" x14ac:dyDescent="0.2">
      <c r="A284" s="16"/>
      <c r="B284" s="20"/>
      <c r="C284" s="18" t="s">
        <v>26</v>
      </c>
      <c r="D284" s="21">
        <v>186562.93</v>
      </c>
      <c r="E284" s="20"/>
      <c r="F284" s="21">
        <v>14823321.99</v>
      </c>
    </row>
    <row r="285" spans="1:6" ht="21.95" customHeight="1" x14ac:dyDescent="0.2">
      <c r="A285" s="16"/>
      <c r="B285" s="20"/>
      <c r="C285" s="18" t="s">
        <v>36</v>
      </c>
      <c r="D285" s="21">
        <v>215434.43</v>
      </c>
      <c r="E285" s="20"/>
      <c r="F285" s="21">
        <v>14607887.560000001</v>
      </c>
    </row>
    <row r="286" spans="1:6" ht="29.85" customHeight="1" x14ac:dyDescent="0.2">
      <c r="A286" s="16"/>
      <c r="B286" s="17">
        <v>23772</v>
      </c>
      <c r="C286" s="22" t="s">
        <v>15</v>
      </c>
      <c r="D286" s="19">
        <v>100</v>
      </c>
      <c r="E286" s="20"/>
      <c r="F286" s="21">
        <v>14607787.560000001</v>
      </c>
    </row>
    <row r="287" spans="1:6" ht="21.95" customHeight="1" x14ac:dyDescent="0.2">
      <c r="A287" s="16"/>
      <c r="B287" s="17">
        <v>23772</v>
      </c>
      <c r="C287" s="18" t="s">
        <v>16</v>
      </c>
      <c r="D287" s="19">
        <v>21</v>
      </c>
      <c r="E287" s="20"/>
      <c r="F287" s="21">
        <v>14607766.560000001</v>
      </c>
    </row>
    <row r="288" spans="1:6" ht="29.85" customHeight="1" x14ac:dyDescent="0.2">
      <c r="A288" s="16"/>
      <c r="B288" s="20"/>
      <c r="C288" s="22" t="s">
        <v>125</v>
      </c>
      <c r="D288" s="20"/>
      <c r="E288" s="19">
        <v>21.7</v>
      </c>
      <c r="F288" s="21">
        <v>14607788.26</v>
      </c>
    </row>
    <row r="289" spans="1:6" ht="29.85" customHeight="1" x14ac:dyDescent="0.2">
      <c r="A289" s="16"/>
      <c r="B289" s="20"/>
      <c r="C289" s="22" t="s">
        <v>126</v>
      </c>
      <c r="D289" s="20"/>
      <c r="E289" s="21">
        <v>2658.25</v>
      </c>
      <c r="F289" s="21">
        <v>14610446.51</v>
      </c>
    </row>
    <row r="290" spans="1:6" ht="29.85" customHeight="1" x14ac:dyDescent="0.2">
      <c r="A290" s="16"/>
      <c r="B290" s="20"/>
      <c r="C290" s="22" t="s">
        <v>127</v>
      </c>
      <c r="D290" s="21">
        <v>3590.58</v>
      </c>
      <c r="E290" s="20"/>
      <c r="F290" s="21">
        <v>14606855.93</v>
      </c>
    </row>
    <row r="291" spans="1:6" ht="29.85" customHeight="1" x14ac:dyDescent="0.2">
      <c r="A291" s="23"/>
      <c r="B291" s="20"/>
      <c r="C291" s="22" t="s">
        <v>128</v>
      </c>
      <c r="D291" s="21">
        <v>439845.34</v>
      </c>
      <c r="E291" s="20"/>
      <c r="F291" s="21">
        <v>14167010.59</v>
      </c>
    </row>
    <row r="292" spans="1:6" ht="29.85" customHeight="1" x14ac:dyDescent="0.2">
      <c r="A292" s="24">
        <v>44698</v>
      </c>
      <c r="B292" s="17">
        <v>81757975</v>
      </c>
      <c r="C292" s="22" t="s">
        <v>129</v>
      </c>
      <c r="D292" s="21">
        <v>18484</v>
      </c>
      <c r="E292" s="20"/>
      <c r="F292" s="21">
        <v>14148526.59</v>
      </c>
    </row>
    <row r="293" spans="1:6" ht="29.85" customHeight="1" x14ac:dyDescent="0.2">
      <c r="A293" s="16"/>
      <c r="B293" s="17">
        <v>66550192</v>
      </c>
      <c r="C293" s="22" t="s">
        <v>130</v>
      </c>
      <c r="D293" s="21">
        <v>24527.86</v>
      </c>
      <c r="E293" s="20"/>
      <c r="F293" s="21">
        <v>14123998.73</v>
      </c>
    </row>
    <row r="294" spans="1:6" ht="21.95" customHeight="1" x14ac:dyDescent="0.2">
      <c r="A294" s="16"/>
      <c r="B294" s="17">
        <v>1416</v>
      </c>
      <c r="C294" s="18" t="s">
        <v>20</v>
      </c>
      <c r="D294" s="21">
        <v>34000</v>
      </c>
      <c r="E294" s="20"/>
      <c r="F294" s="21">
        <v>14089998.73</v>
      </c>
    </row>
    <row r="295" spans="1:6" ht="21.95" customHeight="1" x14ac:dyDescent="0.2">
      <c r="A295" s="16"/>
      <c r="B295" s="17">
        <v>1475</v>
      </c>
      <c r="C295" s="18" t="s">
        <v>20</v>
      </c>
      <c r="D295" s="21">
        <v>100000</v>
      </c>
      <c r="E295" s="20"/>
      <c r="F295" s="21">
        <v>13989998.73</v>
      </c>
    </row>
    <row r="296" spans="1:6" ht="21.95" customHeight="1" x14ac:dyDescent="0.2">
      <c r="A296" s="16"/>
      <c r="B296" s="17">
        <v>1509</v>
      </c>
      <c r="C296" s="18" t="s">
        <v>20</v>
      </c>
      <c r="D296" s="21">
        <v>205810</v>
      </c>
      <c r="E296" s="20"/>
      <c r="F296" s="21">
        <v>13784188.73</v>
      </c>
    </row>
    <row r="297" spans="1:6" ht="21.95" customHeight="1" x14ac:dyDescent="0.2">
      <c r="A297" s="16"/>
      <c r="B297" s="17">
        <v>1504</v>
      </c>
      <c r="C297" s="18" t="s">
        <v>20</v>
      </c>
      <c r="D297" s="21">
        <v>250000</v>
      </c>
      <c r="E297" s="20"/>
      <c r="F297" s="21">
        <v>13534188.73</v>
      </c>
    </row>
    <row r="298" spans="1:6" ht="21.95" customHeight="1" x14ac:dyDescent="0.2">
      <c r="A298" s="16"/>
      <c r="B298" s="17">
        <v>1473</v>
      </c>
      <c r="C298" s="18" t="s">
        <v>20</v>
      </c>
      <c r="D298" s="21">
        <v>300000</v>
      </c>
      <c r="E298" s="20"/>
      <c r="F298" s="21">
        <v>13234188.73</v>
      </c>
    </row>
    <row r="299" spans="1:6" ht="21.95" customHeight="1" x14ac:dyDescent="0.2">
      <c r="A299" s="16"/>
      <c r="B299" s="17">
        <v>688</v>
      </c>
      <c r="C299" s="18" t="s">
        <v>20</v>
      </c>
      <c r="D299" s="21">
        <v>508700</v>
      </c>
      <c r="E299" s="20"/>
      <c r="F299" s="21">
        <v>12725488.73</v>
      </c>
    </row>
    <row r="300" spans="1:6" ht="21.95" customHeight="1" x14ac:dyDescent="0.2">
      <c r="A300" s="16"/>
      <c r="B300" s="17">
        <v>1629</v>
      </c>
      <c r="C300" s="18" t="s">
        <v>20</v>
      </c>
      <c r="D300" s="21">
        <v>2000000</v>
      </c>
      <c r="E300" s="20"/>
      <c r="F300" s="21">
        <v>10725488.73</v>
      </c>
    </row>
    <row r="301" spans="1:6" ht="21.95" customHeight="1" x14ac:dyDescent="0.2">
      <c r="A301" s="16"/>
      <c r="B301" s="20"/>
      <c r="C301" s="18" t="s">
        <v>131</v>
      </c>
      <c r="D301" s="19">
        <v>540</v>
      </c>
      <c r="E301" s="20"/>
      <c r="F301" s="21">
        <v>10724948.73</v>
      </c>
    </row>
    <row r="302" spans="1:6" ht="21.95" customHeight="1" x14ac:dyDescent="0.2">
      <c r="A302" s="16"/>
      <c r="B302" s="20"/>
      <c r="C302" s="18" t="s">
        <v>16</v>
      </c>
      <c r="D302" s="19">
        <v>113.4</v>
      </c>
      <c r="E302" s="20"/>
      <c r="F302" s="21">
        <v>10724835.33</v>
      </c>
    </row>
    <row r="303" spans="1:6" ht="21.95" customHeight="1" x14ac:dyDescent="0.2">
      <c r="A303" s="16"/>
      <c r="B303" s="20"/>
      <c r="C303" s="18" t="s">
        <v>21</v>
      </c>
      <c r="D303" s="19">
        <v>590</v>
      </c>
      <c r="E303" s="20"/>
      <c r="F303" s="21">
        <v>10724245.33</v>
      </c>
    </row>
    <row r="304" spans="1:6" ht="21.95" customHeight="1" x14ac:dyDescent="0.2">
      <c r="A304" s="16"/>
      <c r="B304" s="20"/>
      <c r="C304" s="18" t="s">
        <v>16</v>
      </c>
      <c r="D304" s="19">
        <v>123.9</v>
      </c>
      <c r="E304" s="20"/>
      <c r="F304" s="21">
        <v>10724121.43</v>
      </c>
    </row>
    <row r="305" spans="1:6" ht="29.85" customHeight="1" x14ac:dyDescent="0.2">
      <c r="A305" s="16"/>
      <c r="B305" s="17">
        <v>4088197</v>
      </c>
      <c r="C305" s="22" t="s">
        <v>23</v>
      </c>
      <c r="D305" s="21">
        <v>2120000</v>
      </c>
      <c r="E305" s="20"/>
      <c r="F305" s="21">
        <v>8604121.4299999997</v>
      </c>
    </row>
    <row r="306" spans="1:6" ht="29.85" customHeight="1" x14ac:dyDescent="0.2">
      <c r="A306" s="23"/>
      <c r="B306" s="17">
        <v>4088265</v>
      </c>
      <c r="C306" s="22" t="s">
        <v>132</v>
      </c>
      <c r="D306" s="21">
        <v>410000</v>
      </c>
      <c r="E306" s="20"/>
      <c r="F306" s="21">
        <v>8194121.4299999997</v>
      </c>
    </row>
    <row r="307" spans="1:6" ht="30" customHeight="1" x14ac:dyDescent="0.2">
      <c r="A307" s="32">
        <v>44698</v>
      </c>
      <c r="B307" s="33">
        <v>4088349</v>
      </c>
      <c r="C307" s="36" t="s">
        <v>23</v>
      </c>
      <c r="D307" s="35">
        <v>820000</v>
      </c>
      <c r="E307" s="23"/>
      <c r="F307" s="35">
        <v>7374121.4299999997</v>
      </c>
    </row>
    <row r="308" spans="1:6" ht="29.85" customHeight="1" x14ac:dyDescent="0.2">
      <c r="A308" s="16"/>
      <c r="B308" s="17">
        <v>4088424</v>
      </c>
      <c r="C308" s="22" t="s">
        <v>23</v>
      </c>
      <c r="D308" s="21">
        <v>370000</v>
      </c>
      <c r="E308" s="20"/>
      <c r="F308" s="21">
        <v>7004121.4299999997</v>
      </c>
    </row>
    <row r="309" spans="1:6" ht="29.85" customHeight="1" x14ac:dyDescent="0.2">
      <c r="A309" s="16"/>
      <c r="B309" s="17">
        <v>4088618</v>
      </c>
      <c r="C309" s="22" t="s">
        <v>42</v>
      </c>
      <c r="D309" s="21">
        <v>2100000</v>
      </c>
      <c r="E309" s="20"/>
      <c r="F309" s="21">
        <v>4904121.43</v>
      </c>
    </row>
    <row r="310" spans="1:6" ht="29.85" customHeight="1" x14ac:dyDescent="0.2">
      <c r="A310" s="16"/>
      <c r="B310" s="17">
        <v>10316397</v>
      </c>
      <c r="C310" s="22" t="s">
        <v>34</v>
      </c>
      <c r="D310" s="21">
        <v>2050000</v>
      </c>
      <c r="E310" s="20"/>
      <c r="F310" s="21">
        <v>2854121.43</v>
      </c>
    </row>
    <row r="311" spans="1:6" ht="29.85" customHeight="1" x14ac:dyDescent="0.2">
      <c r="A311" s="16"/>
      <c r="B311" s="17">
        <v>10455091</v>
      </c>
      <c r="C311" s="22" t="s">
        <v>45</v>
      </c>
      <c r="D311" s="21">
        <v>990000</v>
      </c>
      <c r="E311" s="20"/>
      <c r="F311" s="21">
        <v>1864121.43</v>
      </c>
    </row>
    <row r="312" spans="1:6" ht="29.85" customHeight="1" x14ac:dyDescent="0.2">
      <c r="A312" s="16"/>
      <c r="B312" s="17">
        <v>10498925</v>
      </c>
      <c r="C312" s="22" t="s">
        <v>51</v>
      </c>
      <c r="D312" s="21">
        <v>550000</v>
      </c>
      <c r="E312" s="20"/>
      <c r="F312" s="21">
        <v>1314121.43</v>
      </c>
    </row>
    <row r="313" spans="1:6" ht="29.85" customHeight="1" x14ac:dyDescent="0.2">
      <c r="A313" s="16"/>
      <c r="B313" s="17">
        <v>4091561</v>
      </c>
      <c r="C313" s="22" t="s">
        <v>23</v>
      </c>
      <c r="D313" s="21">
        <v>110000</v>
      </c>
      <c r="E313" s="20"/>
      <c r="F313" s="21">
        <v>1204121.43</v>
      </c>
    </row>
    <row r="314" spans="1:6" ht="29.85" customHeight="1" x14ac:dyDescent="0.2">
      <c r="A314" s="16"/>
      <c r="B314" s="17">
        <v>4106134</v>
      </c>
      <c r="C314" s="22" t="s">
        <v>23</v>
      </c>
      <c r="D314" s="21">
        <v>440000</v>
      </c>
      <c r="E314" s="20"/>
      <c r="F314" s="21">
        <v>764121.43</v>
      </c>
    </row>
    <row r="315" spans="1:6" ht="21.95" customHeight="1" x14ac:dyDescent="0.2">
      <c r="A315" s="16"/>
      <c r="B315" s="20"/>
      <c r="C315" s="18" t="s">
        <v>47</v>
      </c>
      <c r="D315" s="21">
        <v>4392.2</v>
      </c>
      <c r="E315" s="20"/>
      <c r="F315" s="21">
        <v>759729.23</v>
      </c>
    </row>
    <row r="316" spans="1:6" ht="21.95" customHeight="1" x14ac:dyDescent="0.2">
      <c r="A316" s="16"/>
      <c r="B316" s="17">
        <v>1625</v>
      </c>
      <c r="C316" s="18" t="s">
        <v>54</v>
      </c>
      <c r="D316" s="21">
        <v>50000</v>
      </c>
      <c r="E316" s="20"/>
      <c r="F316" s="21">
        <v>709729.23</v>
      </c>
    </row>
    <row r="317" spans="1:6" ht="21.95" customHeight="1" x14ac:dyDescent="0.2">
      <c r="A317" s="16"/>
      <c r="B317" s="20"/>
      <c r="C317" s="18" t="s">
        <v>133</v>
      </c>
      <c r="D317" s="20"/>
      <c r="E317" s="19">
        <v>16.079999999999998</v>
      </c>
      <c r="F317" s="21">
        <v>709745.31</v>
      </c>
    </row>
    <row r="318" spans="1:6" ht="21.95" customHeight="1" x14ac:dyDescent="0.2">
      <c r="A318" s="16"/>
      <c r="B318" s="20"/>
      <c r="C318" s="18" t="s">
        <v>26</v>
      </c>
      <c r="D318" s="21">
        <v>57785.02</v>
      </c>
      <c r="E318" s="20"/>
      <c r="F318" s="21">
        <v>651960.29</v>
      </c>
    </row>
    <row r="319" spans="1:6" ht="29.85" customHeight="1" x14ac:dyDescent="0.2">
      <c r="A319" s="16"/>
      <c r="B319" s="17">
        <v>23745</v>
      </c>
      <c r="C319" s="22" t="s">
        <v>15</v>
      </c>
      <c r="D319" s="19">
        <v>250</v>
      </c>
      <c r="E319" s="20"/>
      <c r="F319" s="21">
        <v>651710.29</v>
      </c>
    </row>
    <row r="320" spans="1:6" ht="21.95" customHeight="1" x14ac:dyDescent="0.2">
      <c r="A320" s="23"/>
      <c r="B320" s="17">
        <v>23745</v>
      </c>
      <c r="C320" s="18" t="s">
        <v>16</v>
      </c>
      <c r="D320" s="19">
        <v>52.5</v>
      </c>
      <c r="E320" s="20"/>
      <c r="F320" s="21">
        <v>651657.79</v>
      </c>
    </row>
    <row r="321" spans="1:6" ht="21.95" customHeight="1" x14ac:dyDescent="0.2">
      <c r="A321" s="24">
        <v>44700</v>
      </c>
      <c r="B321" s="17">
        <v>1469</v>
      </c>
      <c r="C321" s="18" t="s">
        <v>20</v>
      </c>
      <c r="D321" s="21">
        <v>250000</v>
      </c>
      <c r="E321" s="20"/>
      <c r="F321" s="21">
        <v>401657.79</v>
      </c>
    </row>
    <row r="322" spans="1:6" ht="21.95" customHeight="1" x14ac:dyDescent="0.2">
      <c r="A322" s="16"/>
      <c r="B322" s="17">
        <v>1502</v>
      </c>
      <c r="C322" s="18" t="s">
        <v>20</v>
      </c>
      <c r="D322" s="21">
        <v>250000</v>
      </c>
      <c r="E322" s="20"/>
      <c r="F322" s="21">
        <v>151657.79</v>
      </c>
    </row>
    <row r="323" spans="1:6" ht="21.95" customHeight="1" x14ac:dyDescent="0.2">
      <c r="A323" s="16"/>
      <c r="B323" s="17">
        <v>1494</v>
      </c>
      <c r="C323" s="18" t="s">
        <v>20</v>
      </c>
      <c r="D323" s="21">
        <v>277000</v>
      </c>
      <c r="E323" s="20"/>
      <c r="F323" s="21">
        <v>-125342.21</v>
      </c>
    </row>
    <row r="324" spans="1:6" ht="21.95" customHeight="1" x14ac:dyDescent="0.2">
      <c r="A324" s="16"/>
      <c r="B324" s="17">
        <v>1201</v>
      </c>
      <c r="C324" s="18" t="s">
        <v>20</v>
      </c>
      <c r="D324" s="21">
        <v>520000</v>
      </c>
      <c r="E324" s="20"/>
      <c r="F324" s="21">
        <v>-645342.21</v>
      </c>
    </row>
    <row r="325" spans="1:6" ht="21.95" customHeight="1" x14ac:dyDescent="0.2">
      <c r="A325" s="16"/>
      <c r="B325" s="20"/>
      <c r="C325" s="18" t="s">
        <v>21</v>
      </c>
      <c r="D325" s="19">
        <v>590</v>
      </c>
      <c r="E325" s="20"/>
      <c r="F325" s="21">
        <v>-645932.21</v>
      </c>
    </row>
    <row r="326" spans="1:6" ht="21.95" customHeight="1" x14ac:dyDescent="0.2">
      <c r="A326" s="16"/>
      <c r="B326" s="20"/>
      <c r="C326" s="18" t="s">
        <v>16</v>
      </c>
      <c r="D326" s="19">
        <v>123.9</v>
      </c>
      <c r="E326" s="20"/>
      <c r="F326" s="21">
        <v>-646056.11</v>
      </c>
    </row>
    <row r="327" spans="1:6" ht="21.95" customHeight="1" x14ac:dyDescent="0.2">
      <c r="A327" s="16"/>
      <c r="B327" s="20"/>
      <c r="C327" s="18" t="s">
        <v>57</v>
      </c>
      <c r="D327" s="21">
        <v>2000</v>
      </c>
      <c r="E327" s="20"/>
      <c r="F327" s="21">
        <v>-648056.11</v>
      </c>
    </row>
    <row r="328" spans="1:6" ht="21.95" customHeight="1" x14ac:dyDescent="0.2">
      <c r="A328" s="16"/>
      <c r="B328" s="20"/>
      <c r="C328" s="18" t="s">
        <v>16</v>
      </c>
      <c r="D328" s="19">
        <v>420</v>
      </c>
      <c r="E328" s="20"/>
      <c r="F328" s="21">
        <v>-648476.11</v>
      </c>
    </row>
    <row r="329" spans="1:6" ht="21.95" customHeight="1" x14ac:dyDescent="0.2">
      <c r="A329" s="16"/>
      <c r="B329" s="20"/>
      <c r="C329" s="18" t="s">
        <v>29</v>
      </c>
      <c r="D329" s="19">
        <v>60</v>
      </c>
      <c r="E329" s="20"/>
      <c r="F329" s="21">
        <v>-648536.11</v>
      </c>
    </row>
    <row r="330" spans="1:6" ht="29.85" customHeight="1" x14ac:dyDescent="0.2">
      <c r="A330" s="16"/>
      <c r="B330" s="17">
        <v>1603025</v>
      </c>
      <c r="C330" s="22" t="s">
        <v>134</v>
      </c>
      <c r="D330" s="20"/>
      <c r="E330" s="21">
        <v>670000</v>
      </c>
      <c r="F330" s="21">
        <v>21463.89</v>
      </c>
    </row>
    <row r="331" spans="1:6" ht="29.85" customHeight="1" x14ac:dyDescent="0.2">
      <c r="A331" s="16"/>
      <c r="B331" s="17">
        <v>96218150</v>
      </c>
      <c r="C331" s="22" t="s">
        <v>25</v>
      </c>
      <c r="D331" s="21">
        <v>10622.44</v>
      </c>
      <c r="E331" s="20"/>
      <c r="F331" s="21">
        <v>10841.45</v>
      </c>
    </row>
    <row r="332" spans="1:6" ht="29.85" customHeight="1" x14ac:dyDescent="0.2">
      <c r="A332" s="23"/>
      <c r="B332" s="17">
        <v>6483730</v>
      </c>
      <c r="C332" s="22" t="s">
        <v>25</v>
      </c>
      <c r="D332" s="21">
        <v>8329.7999999999993</v>
      </c>
      <c r="E332" s="20"/>
      <c r="F332" s="21">
        <v>2511.65</v>
      </c>
    </row>
    <row r="333" spans="1:6" ht="30" customHeight="1" x14ac:dyDescent="0.2">
      <c r="A333" s="32">
        <v>44700</v>
      </c>
      <c r="B333" s="33">
        <v>9724939</v>
      </c>
      <c r="C333" s="36" t="s">
        <v>135</v>
      </c>
      <c r="D333" s="23"/>
      <c r="E333" s="35">
        <v>249808.26</v>
      </c>
      <c r="F333" s="35">
        <v>252319.91</v>
      </c>
    </row>
    <row r="334" spans="1:6" ht="21.95" customHeight="1" x14ac:dyDescent="0.2">
      <c r="A334" s="16"/>
      <c r="B334" s="20"/>
      <c r="C334" s="18" t="s">
        <v>16</v>
      </c>
      <c r="D334" s="19">
        <v>362.25</v>
      </c>
      <c r="E334" s="20"/>
      <c r="F334" s="21">
        <v>251957.66</v>
      </c>
    </row>
    <row r="335" spans="1:6" ht="21.95" customHeight="1" x14ac:dyDescent="0.2">
      <c r="A335" s="16"/>
      <c r="B335" s="20"/>
      <c r="C335" s="18" t="s">
        <v>136</v>
      </c>
      <c r="D335" s="21">
        <v>1725</v>
      </c>
      <c r="E335" s="20"/>
      <c r="F335" s="21">
        <v>250232.66</v>
      </c>
    </row>
    <row r="336" spans="1:6" ht="21.95" customHeight="1" x14ac:dyDescent="0.2">
      <c r="A336" s="16"/>
      <c r="B336" s="20"/>
      <c r="C336" s="18" t="s">
        <v>47</v>
      </c>
      <c r="D336" s="21">
        <v>4402.25</v>
      </c>
      <c r="E336" s="20"/>
      <c r="F336" s="21">
        <v>245830.41</v>
      </c>
    </row>
    <row r="337" spans="1:6" ht="21.95" customHeight="1" x14ac:dyDescent="0.2">
      <c r="A337" s="16"/>
      <c r="B337" s="20"/>
      <c r="C337" s="18" t="s">
        <v>47</v>
      </c>
      <c r="D337" s="21">
        <v>4402.25</v>
      </c>
      <c r="E337" s="20"/>
      <c r="F337" s="21">
        <v>241428.16</v>
      </c>
    </row>
    <row r="338" spans="1:6" ht="21.95" customHeight="1" x14ac:dyDescent="0.2">
      <c r="A338" s="16"/>
      <c r="B338" s="20"/>
      <c r="C338" s="18" t="s">
        <v>26</v>
      </c>
      <c r="D338" s="21">
        <v>7982.03</v>
      </c>
      <c r="E338" s="20"/>
      <c r="F338" s="21">
        <v>233446.13</v>
      </c>
    </row>
    <row r="339" spans="1:6" ht="21.95" customHeight="1" x14ac:dyDescent="0.2">
      <c r="A339" s="16"/>
      <c r="B339" s="20"/>
      <c r="C339" s="18" t="s">
        <v>36</v>
      </c>
      <c r="D339" s="21">
        <v>1498.85</v>
      </c>
      <c r="E339" s="20"/>
      <c r="F339" s="21">
        <v>231947.28</v>
      </c>
    </row>
    <row r="340" spans="1:6" ht="29.85" customHeight="1" x14ac:dyDescent="0.2">
      <c r="A340" s="16"/>
      <c r="B340" s="20"/>
      <c r="C340" s="22" t="s">
        <v>137</v>
      </c>
      <c r="D340" s="19">
        <v>24.98</v>
      </c>
      <c r="E340" s="20"/>
      <c r="F340" s="21">
        <v>231922.3</v>
      </c>
    </row>
    <row r="341" spans="1:6" ht="29.85" customHeight="1" x14ac:dyDescent="0.2">
      <c r="A341" s="23"/>
      <c r="B341" s="20"/>
      <c r="C341" s="22" t="s">
        <v>138</v>
      </c>
      <c r="D341" s="21">
        <v>3060.15</v>
      </c>
      <c r="E341" s="20"/>
      <c r="F341" s="21">
        <v>228862.15</v>
      </c>
    </row>
    <row r="342" spans="1:6" ht="21.95" customHeight="1" x14ac:dyDescent="0.2">
      <c r="A342" s="24">
        <v>44701</v>
      </c>
      <c r="B342" s="17">
        <v>1474</v>
      </c>
      <c r="C342" s="18" t="s">
        <v>20</v>
      </c>
      <c r="D342" s="21">
        <v>266400</v>
      </c>
      <c r="E342" s="20"/>
      <c r="F342" s="21">
        <v>-37537.85</v>
      </c>
    </row>
    <row r="343" spans="1:6" ht="21.95" customHeight="1" x14ac:dyDescent="0.2">
      <c r="A343" s="16"/>
      <c r="B343" s="17">
        <v>1513</v>
      </c>
      <c r="C343" s="18" t="s">
        <v>20</v>
      </c>
      <c r="D343" s="21">
        <v>330710</v>
      </c>
      <c r="E343" s="20"/>
      <c r="F343" s="21">
        <v>-368247.85</v>
      </c>
    </row>
    <row r="344" spans="1:6" ht="21.95" customHeight="1" x14ac:dyDescent="0.2">
      <c r="A344" s="16"/>
      <c r="B344" s="17">
        <v>1454</v>
      </c>
      <c r="C344" s="18" t="s">
        <v>20</v>
      </c>
      <c r="D344" s="21">
        <v>517000</v>
      </c>
      <c r="E344" s="20"/>
      <c r="F344" s="21">
        <v>-885247.85</v>
      </c>
    </row>
    <row r="345" spans="1:6" ht="21.95" customHeight="1" x14ac:dyDescent="0.2">
      <c r="A345" s="16"/>
      <c r="B345" s="17">
        <v>1489</v>
      </c>
      <c r="C345" s="18" t="s">
        <v>20</v>
      </c>
      <c r="D345" s="21">
        <v>44467.5</v>
      </c>
      <c r="E345" s="20"/>
      <c r="F345" s="21">
        <v>-929715.35</v>
      </c>
    </row>
    <row r="346" spans="1:6" ht="21.95" customHeight="1" x14ac:dyDescent="0.2">
      <c r="A346" s="16"/>
      <c r="B346" s="17">
        <v>1548</v>
      </c>
      <c r="C346" s="18" t="s">
        <v>20</v>
      </c>
      <c r="D346" s="21">
        <v>150000</v>
      </c>
      <c r="E346" s="20"/>
      <c r="F346" s="21">
        <v>-1079715.3500000001</v>
      </c>
    </row>
    <row r="347" spans="1:6" ht="21.95" customHeight="1" x14ac:dyDescent="0.2">
      <c r="A347" s="16"/>
      <c r="B347" s="20"/>
      <c r="C347" s="18" t="s">
        <v>57</v>
      </c>
      <c r="D347" s="21">
        <v>2000</v>
      </c>
      <c r="E347" s="20"/>
      <c r="F347" s="21">
        <v>-1081715.3500000001</v>
      </c>
    </row>
    <row r="348" spans="1:6" ht="21.95" customHeight="1" x14ac:dyDescent="0.2">
      <c r="A348" s="16"/>
      <c r="B348" s="20"/>
      <c r="C348" s="18" t="s">
        <v>16</v>
      </c>
      <c r="D348" s="19">
        <v>420</v>
      </c>
      <c r="E348" s="20"/>
      <c r="F348" s="21">
        <v>-1082135.3500000001</v>
      </c>
    </row>
    <row r="349" spans="1:6" ht="21.95" customHeight="1" x14ac:dyDescent="0.2">
      <c r="A349" s="16"/>
      <c r="B349" s="20"/>
      <c r="C349" s="18" t="s">
        <v>29</v>
      </c>
      <c r="D349" s="19">
        <v>60</v>
      </c>
      <c r="E349" s="20"/>
      <c r="F349" s="21">
        <v>-1082195.3500000001</v>
      </c>
    </row>
    <row r="350" spans="1:6" ht="21.95" customHeight="1" x14ac:dyDescent="0.2">
      <c r="A350" s="16"/>
      <c r="B350" s="17">
        <v>18251461</v>
      </c>
      <c r="C350" s="18" t="s">
        <v>22</v>
      </c>
      <c r="D350" s="20"/>
      <c r="E350" s="21">
        <v>2616818.59</v>
      </c>
      <c r="F350" s="21">
        <v>1534623.24</v>
      </c>
    </row>
    <row r="351" spans="1:6" ht="29.85" customHeight="1" x14ac:dyDescent="0.2">
      <c r="A351" s="16"/>
      <c r="B351" s="17">
        <v>81857639</v>
      </c>
      <c r="C351" s="22" t="s">
        <v>139</v>
      </c>
      <c r="D351" s="20"/>
      <c r="E351" s="21">
        <v>2000000</v>
      </c>
      <c r="F351" s="21">
        <v>3534623.24</v>
      </c>
    </row>
    <row r="352" spans="1:6" ht="25.5" customHeight="1" x14ac:dyDescent="0.2">
      <c r="A352" s="16"/>
      <c r="B352" s="25">
        <v>4253917</v>
      </c>
      <c r="C352" s="26" t="s">
        <v>23</v>
      </c>
      <c r="D352" s="27">
        <v>1500000</v>
      </c>
      <c r="E352" s="28"/>
      <c r="F352" s="27">
        <v>2034623.24</v>
      </c>
    </row>
    <row r="353" spans="1:6" ht="5.25" customHeight="1" x14ac:dyDescent="0.2">
      <c r="A353" s="29"/>
      <c r="B353" s="30"/>
      <c r="C353" s="30"/>
      <c r="D353" s="30"/>
      <c r="E353" s="30"/>
      <c r="F353" s="30"/>
    </row>
    <row r="354" spans="1:6" ht="29.85" customHeight="1" x14ac:dyDescent="0.2">
      <c r="A354" s="16"/>
      <c r="B354" s="17">
        <v>4255917</v>
      </c>
      <c r="C354" s="22" t="s">
        <v>42</v>
      </c>
      <c r="D354" s="21">
        <v>2000000</v>
      </c>
      <c r="E354" s="20"/>
      <c r="F354" s="21">
        <v>34623.24</v>
      </c>
    </row>
    <row r="355" spans="1:6" ht="29.85" customHeight="1" x14ac:dyDescent="0.2">
      <c r="A355" s="16"/>
      <c r="B355" s="17">
        <v>31440281</v>
      </c>
      <c r="C355" s="22" t="s">
        <v>140</v>
      </c>
      <c r="D355" s="20"/>
      <c r="E355" s="21">
        <v>2675688</v>
      </c>
      <c r="F355" s="21">
        <v>2710311.24</v>
      </c>
    </row>
    <row r="356" spans="1:6" ht="29.85" customHeight="1" x14ac:dyDescent="0.2">
      <c r="A356" s="16"/>
      <c r="B356" s="17">
        <v>13144591</v>
      </c>
      <c r="C356" s="22" t="s">
        <v>34</v>
      </c>
      <c r="D356" s="21">
        <v>2000000</v>
      </c>
      <c r="E356" s="20"/>
      <c r="F356" s="21">
        <v>710311.24</v>
      </c>
    </row>
    <row r="357" spans="1:6" ht="29.85" customHeight="1" x14ac:dyDescent="0.2">
      <c r="A357" s="16"/>
      <c r="B357" s="17">
        <v>21992380</v>
      </c>
      <c r="C357" s="22" t="s">
        <v>141</v>
      </c>
      <c r="D357" s="21">
        <v>158000</v>
      </c>
      <c r="E357" s="20"/>
      <c r="F357" s="21">
        <v>552311.24</v>
      </c>
    </row>
    <row r="358" spans="1:6" ht="29.85" customHeight="1" x14ac:dyDescent="0.2">
      <c r="A358" s="16"/>
      <c r="B358" s="17">
        <v>3738537</v>
      </c>
      <c r="C358" s="22" t="s">
        <v>142</v>
      </c>
      <c r="D358" s="21">
        <v>115000</v>
      </c>
      <c r="E358" s="20"/>
      <c r="F358" s="21">
        <v>437311.24</v>
      </c>
    </row>
    <row r="359" spans="1:6" ht="29.85" customHeight="1" x14ac:dyDescent="0.2">
      <c r="A359" s="23"/>
      <c r="B359" s="17">
        <v>75591830</v>
      </c>
      <c r="C359" s="22" t="s">
        <v>25</v>
      </c>
      <c r="D359" s="21">
        <v>29331.26</v>
      </c>
      <c r="E359" s="20"/>
      <c r="F359" s="21">
        <v>407979.98</v>
      </c>
    </row>
    <row r="360" spans="1:6" ht="30" customHeight="1" x14ac:dyDescent="0.2">
      <c r="A360" s="32">
        <v>44701</v>
      </c>
      <c r="B360" s="33">
        <v>76379113</v>
      </c>
      <c r="C360" s="36" t="s">
        <v>25</v>
      </c>
      <c r="D360" s="35">
        <v>29682.66</v>
      </c>
      <c r="E360" s="23"/>
      <c r="F360" s="35">
        <v>378297.32</v>
      </c>
    </row>
    <row r="361" spans="1:6" ht="29.85" customHeight="1" x14ac:dyDescent="0.2">
      <c r="A361" s="16"/>
      <c r="B361" s="17">
        <v>77230356</v>
      </c>
      <c r="C361" s="22" t="s">
        <v>25</v>
      </c>
      <c r="D361" s="21">
        <v>30232.66</v>
      </c>
      <c r="E361" s="20"/>
      <c r="F361" s="21">
        <v>348064.66</v>
      </c>
    </row>
    <row r="362" spans="1:6" ht="29.85" customHeight="1" x14ac:dyDescent="0.2">
      <c r="A362" s="16"/>
      <c r="B362" s="17">
        <v>78133287</v>
      </c>
      <c r="C362" s="22" t="s">
        <v>25</v>
      </c>
      <c r="D362" s="21">
        <v>30431.26</v>
      </c>
      <c r="E362" s="20"/>
      <c r="F362" s="21">
        <v>317633.40000000002</v>
      </c>
    </row>
    <row r="363" spans="1:6" ht="29.85" customHeight="1" x14ac:dyDescent="0.2">
      <c r="A363" s="16"/>
      <c r="B363" s="17">
        <v>79590263</v>
      </c>
      <c r="C363" s="22" t="s">
        <v>25</v>
      </c>
      <c r="D363" s="21">
        <v>30507.66</v>
      </c>
      <c r="E363" s="20"/>
      <c r="F363" s="21">
        <v>287125.74</v>
      </c>
    </row>
    <row r="364" spans="1:6" ht="29.85" customHeight="1" x14ac:dyDescent="0.2">
      <c r="A364" s="16"/>
      <c r="B364" s="17">
        <v>80944861</v>
      </c>
      <c r="C364" s="22" t="s">
        <v>25</v>
      </c>
      <c r="D364" s="21">
        <v>31210.5</v>
      </c>
      <c r="E364" s="20"/>
      <c r="F364" s="21">
        <v>255915.24</v>
      </c>
    </row>
    <row r="365" spans="1:6" ht="29.85" customHeight="1" x14ac:dyDescent="0.2">
      <c r="A365" s="16"/>
      <c r="B365" s="17">
        <v>82074610</v>
      </c>
      <c r="C365" s="22" t="s">
        <v>25</v>
      </c>
      <c r="D365" s="21">
        <v>33319</v>
      </c>
      <c r="E365" s="20"/>
      <c r="F365" s="21">
        <v>222596.24</v>
      </c>
    </row>
    <row r="366" spans="1:6" ht="29.85" customHeight="1" x14ac:dyDescent="0.2">
      <c r="A366" s="16"/>
      <c r="B366" s="17">
        <v>83693110</v>
      </c>
      <c r="C366" s="22" t="s">
        <v>25</v>
      </c>
      <c r="D366" s="21">
        <v>68266.5</v>
      </c>
      <c r="E366" s="20"/>
      <c r="F366" s="21">
        <v>154329.74</v>
      </c>
    </row>
    <row r="367" spans="1:6" ht="29.85" customHeight="1" x14ac:dyDescent="0.2">
      <c r="A367" s="16"/>
      <c r="B367" s="17">
        <v>756101</v>
      </c>
      <c r="C367" s="22" t="s">
        <v>143</v>
      </c>
      <c r="D367" s="20"/>
      <c r="E367" s="21">
        <v>1682114.75</v>
      </c>
      <c r="F367" s="21">
        <v>1836444.49</v>
      </c>
    </row>
    <row r="368" spans="1:6" ht="29.85" customHeight="1" x14ac:dyDescent="0.2">
      <c r="A368" s="16"/>
      <c r="B368" s="17">
        <v>24127500</v>
      </c>
      <c r="C368" s="22" t="s">
        <v>83</v>
      </c>
      <c r="D368" s="21">
        <v>1367723.79</v>
      </c>
      <c r="E368" s="20"/>
      <c r="F368" s="21">
        <v>468720.7</v>
      </c>
    </row>
    <row r="369" spans="1:6" ht="29.85" customHeight="1" x14ac:dyDescent="0.2">
      <c r="A369" s="16"/>
      <c r="B369" s="17">
        <v>9946282</v>
      </c>
      <c r="C369" s="22" t="s">
        <v>144</v>
      </c>
      <c r="D369" s="20"/>
      <c r="E369" s="21">
        <v>1656758.95</v>
      </c>
      <c r="F369" s="21">
        <v>2125479.65</v>
      </c>
    </row>
    <row r="370" spans="1:6" ht="29.85" customHeight="1" x14ac:dyDescent="0.2">
      <c r="A370" s="16"/>
      <c r="B370" s="17">
        <v>14562523</v>
      </c>
      <c r="C370" s="22" t="s">
        <v>45</v>
      </c>
      <c r="D370" s="21">
        <v>840000</v>
      </c>
      <c r="E370" s="20"/>
      <c r="F370" s="21">
        <v>1285479.6499999999</v>
      </c>
    </row>
    <row r="371" spans="1:6" ht="29.85" customHeight="1" x14ac:dyDescent="0.2">
      <c r="A371" s="16"/>
      <c r="B371" s="17">
        <v>15250154</v>
      </c>
      <c r="C371" s="22" t="s">
        <v>34</v>
      </c>
      <c r="D371" s="21">
        <v>30000</v>
      </c>
      <c r="E371" s="20"/>
      <c r="F371" s="21">
        <v>1255479.6499999999</v>
      </c>
    </row>
    <row r="372" spans="1:6" ht="29.85" customHeight="1" x14ac:dyDescent="0.2">
      <c r="A372" s="16"/>
      <c r="B372" s="17">
        <v>16139763</v>
      </c>
      <c r="C372" s="22" t="s">
        <v>34</v>
      </c>
      <c r="D372" s="21">
        <v>55000</v>
      </c>
      <c r="E372" s="20"/>
      <c r="F372" s="21">
        <v>1200479.6499999999</v>
      </c>
    </row>
    <row r="373" spans="1:6" ht="29.85" customHeight="1" x14ac:dyDescent="0.2">
      <c r="A373" s="16"/>
      <c r="B373" s="17">
        <v>955592</v>
      </c>
      <c r="C373" s="22" t="s">
        <v>83</v>
      </c>
      <c r="D373" s="21">
        <v>137501.96</v>
      </c>
      <c r="E373" s="20"/>
      <c r="F373" s="21">
        <v>1062977.69</v>
      </c>
    </row>
    <row r="374" spans="1:6" ht="29.85" customHeight="1" x14ac:dyDescent="0.2">
      <c r="A374" s="16"/>
      <c r="B374" s="17">
        <v>60358733</v>
      </c>
      <c r="C374" s="22" t="s">
        <v>83</v>
      </c>
      <c r="D374" s="21">
        <v>261646.65</v>
      </c>
      <c r="E374" s="20"/>
      <c r="F374" s="21">
        <v>801331.04</v>
      </c>
    </row>
    <row r="375" spans="1:6" ht="29.85" customHeight="1" x14ac:dyDescent="0.2">
      <c r="A375" s="16"/>
      <c r="B375" s="17">
        <v>4013708</v>
      </c>
      <c r="C375" s="22" t="s">
        <v>23</v>
      </c>
      <c r="D375" s="21">
        <v>700000</v>
      </c>
      <c r="E375" s="20"/>
      <c r="F375" s="21">
        <v>101331.04</v>
      </c>
    </row>
    <row r="376" spans="1:6" ht="21.95" customHeight="1" x14ac:dyDescent="0.2">
      <c r="A376" s="16"/>
      <c r="B376" s="17">
        <v>1472</v>
      </c>
      <c r="C376" s="18" t="s">
        <v>54</v>
      </c>
      <c r="D376" s="21">
        <v>250000</v>
      </c>
      <c r="E376" s="20"/>
      <c r="F376" s="21">
        <v>-148668.96</v>
      </c>
    </row>
    <row r="377" spans="1:6" ht="21.95" customHeight="1" x14ac:dyDescent="0.2">
      <c r="A377" s="16"/>
      <c r="B377" s="20"/>
      <c r="C377" s="18" t="s">
        <v>26</v>
      </c>
      <c r="D377" s="21">
        <v>52871.99</v>
      </c>
      <c r="E377" s="20"/>
      <c r="F377" s="21">
        <v>-201540.95</v>
      </c>
    </row>
    <row r="378" spans="1:6" ht="21.95" customHeight="1" x14ac:dyDescent="0.2">
      <c r="A378" s="16"/>
      <c r="B378" s="20"/>
      <c r="C378" s="18" t="s">
        <v>36</v>
      </c>
      <c r="D378" s="21">
        <v>48087.37</v>
      </c>
      <c r="E378" s="20"/>
      <c r="F378" s="21">
        <v>-249628.32</v>
      </c>
    </row>
    <row r="379" spans="1:6" ht="29.85" customHeight="1" x14ac:dyDescent="0.2">
      <c r="A379" s="16"/>
      <c r="B379" s="20"/>
      <c r="C379" s="22" t="s">
        <v>145</v>
      </c>
      <c r="D379" s="21">
        <v>98178.39</v>
      </c>
      <c r="E379" s="20"/>
      <c r="F379" s="21">
        <v>-347806.71</v>
      </c>
    </row>
    <row r="380" spans="1:6" ht="29.85" customHeight="1" x14ac:dyDescent="0.2">
      <c r="A380" s="23"/>
      <c r="B380" s="20"/>
      <c r="C380" s="22" t="s">
        <v>146</v>
      </c>
      <c r="D380" s="19">
        <v>801.46</v>
      </c>
      <c r="E380" s="20"/>
      <c r="F380" s="21">
        <v>-348608.17</v>
      </c>
    </row>
    <row r="381" spans="1:6" ht="21.95" customHeight="1" x14ac:dyDescent="0.2">
      <c r="A381" s="24">
        <v>44704</v>
      </c>
      <c r="B381" s="17">
        <v>1429</v>
      </c>
      <c r="C381" s="18" t="s">
        <v>20</v>
      </c>
      <c r="D381" s="21">
        <v>359442</v>
      </c>
      <c r="E381" s="20"/>
      <c r="F381" s="21">
        <v>-708050.17</v>
      </c>
    </row>
    <row r="382" spans="1:6" ht="21.95" customHeight="1" x14ac:dyDescent="0.2">
      <c r="A382" s="23"/>
      <c r="B382" s="17">
        <v>667</v>
      </c>
      <c r="C382" s="18" t="s">
        <v>20</v>
      </c>
      <c r="D382" s="21">
        <v>1360468</v>
      </c>
      <c r="E382" s="20"/>
      <c r="F382" s="21">
        <v>-2068518.17</v>
      </c>
    </row>
    <row r="383" spans="1:6" ht="22.35" customHeight="1" x14ac:dyDescent="0.2">
      <c r="A383" s="32">
        <v>44704</v>
      </c>
      <c r="B383" s="33">
        <v>190</v>
      </c>
      <c r="C383" s="34" t="s">
        <v>19</v>
      </c>
      <c r="D383" s="35">
        <v>500000</v>
      </c>
      <c r="E383" s="23"/>
      <c r="F383" s="35">
        <v>-2568518.17</v>
      </c>
    </row>
    <row r="384" spans="1:6" ht="21.95" customHeight="1" x14ac:dyDescent="0.2">
      <c r="A384" s="16"/>
      <c r="B384" s="17">
        <v>199</v>
      </c>
      <c r="C384" s="18" t="s">
        <v>19</v>
      </c>
      <c r="D384" s="21">
        <v>850000</v>
      </c>
      <c r="E384" s="20"/>
      <c r="F384" s="21">
        <v>-3418518.17</v>
      </c>
    </row>
    <row r="385" spans="1:6" ht="21.95" customHeight="1" x14ac:dyDescent="0.2">
      <c r="A385" s="16"/>
      <c r="B385" s="17">
        <v>1470</v>
      </c>
      <c r="C385" s="18" t="s">
        <v>20</v>
      </c>
      <c r="D385" s="21">
        <v>250000</v>
      </c>
      <c r="E385" s="20"/>
      <c r="F385" s="21">
        <v>-3668518.17</v>
      </c>
    </row>
    <row r="386" spans="1:6" ht="21.95" customHeight="1" x14ac:dyDescent="0.2">
      <c r="A386" s="16"/>
      <c r="B386" s="17">
        <v>1481</v>
      </c>
      <c r="C386" s="18" t="s">
        <v>20</v>
      </c>
      <c r="D386" s="21">
        <v>300000</v>
      </c>
      <c r="E386" s="20"/>
      <c r="F386" s="21">
        <v>-3968518.17</v>
      </c>
    </row>
    <row r="387" spans="1:6" ht="21.95" customHeight="1" x14ac:dyDescent="0.2">
      <c r="A387" s="16"/>
      <c r="B387" s="17">
        <v>1512</v>
      </c>
      <c r="C387" s="18" t="s">
        <v>20</v>
      </c>
      <c r="D387" s="21">
        <v>330710</v>
      </c>
      <c r="E387" s="20"/>
      <c r="F387" s="21">
        <v>-4299228.17</v>
      </c>
    </row>
    <row r="388" spans="1:6" ht="21.95" customHeight="1" x14ac:dyDescent="0.2">
      <c r="A388" s="16"/>
      <c r="B388" s="17">
        <v>1514</v>
      </c>
      <c r="C388" s="18" t="s">
        <v>20</v>
      </c>
      <c r="D388" s="21">
        <v>330710</v>
      </c>
      <c r="E388" s="20"/>
      <c r="F388" s="21">
        <v>-4629938.17</v>
      </c>
    </row>
    <row r="389" spans="1:6" ht="29.85" customHeight="1" x14ac:dyDescent="0.2">
      <c r="A389" s="16"/>
      <c r="B389" s="17">
        <v>9607</v>
      </c>
      <c r="C389" s="22" t="s">
        <v>71</v>
      </c>
      <c r="D389" s="20"/>
      <c r="E389" s="21">
        <v>100000</v>
      </c>
      <c r="F389" s="21">
        <v>-4529938.17</v>
      </c>
    </row>
    <row r="390" spans="1:6" ht="29.85" customHeight="1" x14ac:dyDescent="0.2">
      <c r="A390" s="16"/>
      <c r="B390" s="17">
        <v>9609</v>
      </c>
      <c r="C390" s="22" t="s">
        <v>71</v>
      </c>
      <c r="D390" s="20"/>
      <c r="E390" s="21">
        <v>98000</v>
      </c>
      <c r="F390" s="21">
        <v>-4431938.17</v>
      </c>
    </row>
    <row r="391" spans="1:6" ht="29.85" customHeight="1" x14ac:dyDescent="0.2">
      <c r="A391" s="16"/>
      <c r="B391" s="17">
        <v>9611</v>
      </c>
      <c r="C391" s="22" t="s">
        <v>71</v>
      </c>
      <c r="D391" s="20"/>
      <c r="E391" s="21">
        <v>100000</v>
      </c>
      <c r="F391" s="21">
        <v>-4331938.17</v>
      </c>
    </row>
    <row r="392" spans="1:6" ht="29.85" customHeight="1" x14ac:dyDescent="0.2">
      <c r="A392" s="16"/>
      <c r="B392" s="17">
        <v>9613</v>
      </c>
      <c r="C392" s="22" t="s">
        <v>71</v>
      </c>
      <c r="D392" s="20"/>
      <c r="E392" s="21">
        <v>99000</v>
      </c>
      <c r="F392" s="21">
        <v>-4232938.17</v>
      </c>
    </row>
    <row r="393" spans="1:6" ht="29.85" customHeight="1" x14ac:dyDescent="0.2">
      <c r="A393" s="16"/>
      <c r="B393" s="17">
        <v>9615</v>
      </c>
      <c r="C393" s="22" t="s">
        <v>71</v>
      </c>
      <c r="D393" s="20"/>
      <c r="E393" s="21">
        <v>98000</v>
      </c>
      <c r="F393" s="21">
        <v>-4134938.17</v>
      </c>
    </row>
    <row r="394" spans="1:6" ht="29.85" customHeight="1" x14ac:dyDescent="0.2">
      <c r="A394" s="16"/>
      <c r="B394" s="17">
        <v>9617</v>
      </c>
      <c r="C394" s="22" t="s">
        <v>71</v>
      </c>
      <c r="D394" s="20"/>
      <c r="E394" s="21">
        <v>99000</v>
      </c>
      <c r="F394" s="21">
        <v>-4035938.17</v>
      </c>
    </row>
    <row r="395" spans="1:6" ht="29.85" customHeight="1" x14ac:dyDescent="0.2">
      <c r="A395" s="16"/>
      <c r="B395" s="17">
        <v>9619</v>
      </c>
      <c r="C395" s="22" t="s">
        <v>71</v>
      </c>
      <c r="D395" s="20"/>
      <c r="E395" s="21">
        <v>100000</v>
      </c>
      <c r="F395" s="21">
        <v>-3935938.17</v>
      </c>
    </row>
    <row r="396" spans="1:6" ht="29.85" customHeight="1" x14ac:dyDescent="0.2">
      <c r="A396" s="16"/>
      <c r="B396" s="17">
        <v>9621</v>
      </c>
      <c r="C396" s="22" t="s">
        <v>71</v>
      </c>
      <c r="D396" s="20"/>
      <c r="E396" s="21">
        <v>100000</v>
      </c>
      <c r="F396" s="21">
        <v>-3835938.17</v>
      </c>
    </row>
    <row r="397" spans="1:6" ht="29.85" customHeight="1" x14ac:dyDescent="0.2">
      <c r="A397" s="16"/>
      <c r="B397" s="17">
        <v>9623</v>
      </c>
      <c r="C397" s="22" t="s">
        <v>71</v>
      </c>
      <c r="D397" s="20"/>
      <c r="E397" s="21">
        <v>98000</v>
      </c>
      <c r="F397" s="21">
        <v>-3737938.17</v>
      </c>
    </row>
    <row r="398" spans="1:6" ht="29.85" customHeight="1" x14ac:dyDescent="0.2">
      <c r="A398" s="16"/>
      <c r="B398" s="17">
        <v>9625</v>
      </c>
      <c r="C398" s="22" t="s">
        <v>71</v>
      </c>
      <c r="D398" s="20"/>
      <c r="E398" s="21">
        <v>75000</v>
      </c>
      <c r="F398" s="21">
        <v>-3662938.17</v>
      </c>
    </row>
    <row r="399" spans="1:6" ht="29.85" customHeight="1" x14ac:dyDescent="0.2">
      <c r="A399" s="16"/>
      <c r="B399" s="17">
        <v>5129395</v>
      </c>
      <c r="C399" s="22" t="s">
        <v>147</v>
      </c>
      <c r="D399" s="20"/>
      <c r="E399" s="21">
        <v>1626.97</v>
      </c>
      <c r="F399" s="21">
        <v>-3661311.2</v>
      </c>
    </row>
    <row r="400" spans="1:6" ht="26.1" customHeight="1" x14ac:dyDescent="0.2">
      <c r="A400" s="16"/>
      <c r="B400" s="25">
        <v>2481058</v>
      </c>
      <c r="C400" s="26" t="s">
        <v>148</v>
      </c>
      <c r="D400" s="28"/>
      <c r="E400" s="27">
        <v>3670000</v>
      </c>
      <c r="F400" s="27">
        <v>8688.7999999999993</v>
      </c>
    </row>
    <row r="401" spans="1:6" ht="5.25" customHeight="1" x14ac:dyDescent="0.2">
      <c r="A401" s="29"/>
      <c r="B401" s="30"/>
      <c r="C401" s="30"/>
      <c r="D401" s="30"/>
      <c r="E401" s="30"/>
      <c r="F401" s="30"/>
    </row>
    <row r="402" spans="1:6" ht="26.25" customHeight="1" x14ac:dyDescent="0.2">
      <c r="A402" s="16"/>
      <c r="B402" s="25">
        <v>2482405</v>
      </c>
      <c r="C402" s="26" t="s">
        <v>149</v>
      </c>
      <c r="D402" s="28"/>
      <c r="E402" s="27">
        <v>1800000</v>
      </c>
      <c r="F402" s="27">
        <v>1808688.8</v>
      </c>
    </row>
    <row r="403" spans="1:6" ht="5.25" customHeight="1" x14ac:dyDescent="0.2">
      <c r="A403" s="29"/>
      <c r="B403" s="30"/>
      <c r="C403" s="30"/>
      <c r="D403" s="30"/>
      <c r="E403" s="30"/>
      <c r="F403" s="30"/>
    </row>
    <row r="404" spans="1:6" ht="29.85" customHeight="1" x14ac:dyDescent="0.2">
      <c r="A404" s="16"/>
      <c r="B404" s="17">
        <v>14234627</v>
      </c>
      <c r="C404" s="22" t="s">
        <v>45</v>
      </c>
      <c r="D404" s="21">
        <v>1800000</v>
      </c>
      <c r="E404" s="20"/>
      <c r="F404" s="21">
        <v>8688.7999999999993</v>
      </c>
    </row>
    <row r="405" spans="1:6" ht="25.7" customHeight="1" x14ac:dyDescent="0.2">
      <c r="A405" s="16"/>
      <c r="B405" s="25">
        <v>2485872</v>
      </c>
      <c r="C405" s="26" t="s">
        <v>150</v>
      </c>
      <c r="D405" s="28"/>
      <c r="E405" s="27">
        <v>40000</v>
      </c>
      <c r="F405" s="27">
        <v>48688.800000000003</v>
      </c>
    </row>
    <row r="406" spans="1:6" ht="5.25" customHeight="1" x14ac:dyDescent="0.2">
      <c r="A406" s="29"/>
      <c r="B406" s="30"/>
      <c r="C406" s="30"/>
      <c r="D406" s="30"/>
      <c r="E406" s="30"/>
      <c r="F406" s="30"/>
    </row>
    <row r="407" spans="1:6" ht="29.85" customHeight="1" x14ac:dyDescent="0.2">
      <c r="A407" s="16"/>
      <c r="B407" s="17">
        <v>980873</v>
      </c>
      <c r="C407" s="22" t="s">
        <v>50</v>
      </c>
      <c r="D407" s="20"/>
      <c r="E407" s="21">
        <v>1954365.16</v>
      </c>
      <c r="F407" s="21">
        <v>2003053.96</v>
      </c>
    </row>
    <row r="408" spans="1:6" ht="29.85" customHeight="1" x14ac:dyDescent="0.2">
      <c r="A408" s="16"/>
      <c r="B408" s="17">
        <v>15233386</v>
      </c>
      <c r="C408" s="22" t="s">
        <v>45</v>
      </c>
      <c r="D408" s="21">
        <v>2000000</v>
      </c>
      <c r="E408" s="20"/>
      <c r="F408" s="21">
        <v>3053.96</v>
      </c>
    </row>
    <row r="409" spans="1:6" ht="21.95" customHeight="1" x14ac:dyDescent="0.2">
      <c r="A409" s="23"/>
      <c r="B409" s="20"/>
      <c r="C409" s="18" t="s">
        <v>47</v>
      </c>
      <c r="D409" s="21">
        <v>4424.57</v>
      </c>
      <c r="E409" s="20"/>
      <c r="F409" s="21">
        <v>-1370.61</v>
      </c>
    </row>
    <row r="410" spans="1:6" ht="22.35" customHeight="1" x14ac:dyDescent="0.2">
      <c r="A410" s="32">
        <v>44704</v>
      </c>
      <c r="B410" s="23"/>
      <c r="C410" s="34" t="s">
        <v>47</v>
      </c>
      <c r="D410" s="35">
        <v>4424.57</v>
      </c>
      <c r="E410" s="23"/>
      <c r="F410" s="35">
        <v>-5795.18</v>
      </c>
    </row>
    <row r="411" spans="1:6" ht="21.95" customHeight="1" x14ac:dyDescent="0.2">
      <c r="A411" s="16"/>
      <c r="B411" s="17">
        <v>1491</v>
      </c>
      <c r="C411" s="18" t="s">
        <v>54</v>
      </c>
      <c r="D411" s="21">
        <v>33597.57</v>
      </c>
      <c r="E411" s="20"/>
      <c r="F411" s="21">
        <v>-39392.75</v>
      </c>
    </row>
    <row r="412" spans="1:6" ht="21.95" customHeight="1" x14ac:dyDescent="0.2">
      <c r="A412" s="16"/>
      <c r="B412" s="20"/>
      <c r="C412" s="18" t="s">
        <v>26</v>
      </c>
      <c r="D412" s="21">
        <v>49336.55</v>
      </c>
      <c r="E412" s="20"/>
      <c r="F412" s="21">
        <v>-88729.3</v>
      </c>
    </row>
    <row r="413" spans="1:6" ht="21.95" customHeight="1" x14ac:dyDescent="0.2">
      <c r="A413" s="16"/>
      <c r="B413" s="20"/>
      <c r="C413" s="18" t="s">
        <v>36</v>
      </c>
      <c r="D413" s="21">
        <v>17537.95</v>
      </c>
      <c r="E413" s="20"/>
      <c r="F413" s="21">
        <v>-106267.25</v>
      </c>
    </row>
    <row r="414" spans="1:6" ht="29.85" customHeight="1" x14ac:dyDescent="0.2">
      <c r="A414" s="16"/>
      <c r="B414" s="20"/>
      <c r="C414" s="22" t="s">
        <v>151</v>
      </c>
      <c r="D414" s="19">
        <v>292.3</v>
      </c>
      <c r="E414" s="20"/>
      <c r="F414" s="21">
        <v>-106559.55</v>
      </c>
    </row>
    <row r="415" spans="1:6" ht="29.85" customHeight="1" x14ac:dyDescent="0.2">
      <c r="A415" s="23"/>
      <c r="B415" s="20"/>
      <c r="C415" s="22" t="s">
        <v>152</v>
      </c>
      <c r="D415" s="21">
        <v>35806.65</v>
      </c>
      <c r="E415" s="20"/>
      <c r="F415" s="21">
        <v>-142366.20000000001</v>
      </c>
    </row>
    <row r="416" spans="1:6" ht="21.95" customHeight="1" x14ac:dyDescent="0.2">
      <c r="A416" s="24">
        <v>44705</v>
      </c>
      <c r="B416" s="17">
        <v>303</v>
      </c>
      <c r="C416" s="18" t="s">
        <v>19</v>
      </c>
      <c r="D416" s="21">
        <v>850000</v>
      </c>
      <c r="E416" s="20"/>
      <c r="F416" s="21">
        <v>-992366.2</v>
      </c>
    </row>
    <row r="417" spans="1:6" ht="21.95" customHeight="1" x14ac:dyDescent="0.2">
      <c r="A417" s="16"/>
      <c r="B417" s="17">
        <v>1421</v>
      </c>
      <c r="C417" s="18" t="s">
        <v>20</v>
      </c>
      <c r="D417" s="21">
        <v>34000</v>
      </c>
      <c r="E417" s="20"/>
      <c r="F417" s="21">
        <v>-1026366.2</v>
      </c>
    </row>
    <row r="418" spans="1:6" ht="21.95" customHeight="1" x14ac:dyDescent="0.2">
      <c r="A418" s="16"/>
      <c r="B418" s="17">
        <v>1510</v>
      </c>
      <c r="C418" s="18" t="s">
        <v>20</v>
      </c>
      <c r="D418" s="21">
        <v>56400</v>
      </c>
      <c r="E418" s="20"/>
      <c r="F418" s="21">
        <v>-1082766.2</v>
      </c>
    </row>
    <row r="419" spans="1:6" ht="21.95" customHeight="1" x14ac:dyDescent="0.2">
      <c r="A419" s="16"/>
      <c r="B419" s="17">
        <v>1524</v>
      </c>
      <c r="C419" s="18" t="s">
        <v>20</v>
      </c>
      <c r="D419" s="21">
        <v>214000</v>
      </c>
      <c r="E419" s="20"/>
      <c r="F419" s="21">
        <v>-1296766.2</v>
      </c>
    </row>
    <row r="420" spans="1:6" ht="21.95" customHeight="1" x14ac:dyDescent="0.2">
      <c r="A420" s="16"/>
      <c r="B420" s="17">
        <v>1521</v>
      </c>
      <c r="C420" s="18" t="s">
        <v>20</v>
      </c>
      <c r="D420" s="21">
        <v>277500</v>
      </c>
      <c r="E420" s="20"/>
      <c r="F420" s="21">
        <v>-1574266.2</v>
      </c>
    </row>
    <row r="421" spans="1:6" ht="21.95" customHeight="1" x14ac:dyDescent="0.2">
      <c r="A421" s="16"/>
      <c r="B421" s="17">
        <v>1515</v>
      </c>
      <c r="C421" s="18" t="s">
        <v>20</v>
      </c>
      <c r="D421" s="21">
        <v>330713.89</v>
      </c>
      <c r="E421" s="20"/>
      <c r="F421" s="21">
        <v>-1904980.09</v>
      </c>
    </row>
    <row r="422" spans="1:6" ht="21.95" customHeight="1" x14ac:dyDescent="0.2">
      <c r="A422" s="16"/>
      <c r="B422" s="17">
        <v>1517</v>
      </c>
      <c r="C422" s="18" t="s">
        <v>20</v>
      </c>
      <c r="D422" s="21">
        <v>346349.98</v>
      </c>
      <c r="E422" s="20"/>
      <c r="F422" s="21">
        <v>-2251330.0699999998</v>
      </c>
    </row>
    <row r="423" spans="1:6" ht="21.95" customHeight="1" x14ac:dyDescent="0.2">
      <c r="A423" s="16"/>
      <c r="B423" s="17">
        <v>1630</v>
      </c>
      <c r="C423" s="18" t="s">
        <v>20</v>
      </c>
      <c r="D423" s="21">
        <v>2000000</v>
      </c>
      <c r="E423" s="20"/>
      <c r="F423" s="21">
        <v>-4251330.07</v>
      </c>
    </row>
    <row r="424" spans="1:6" ht="21.95" customHeight="1" x14ac:dyDescent="0.2">
      <c r="A424" s="16"/>
      <c r="B424" s="17">
        <v>1631</v>
      </c>
      <c r="C424" s="18" t="s">
        <v>20</v>
      </c>
      <c r="D424" s="21">
        <v>2000000</v>
      </c>
      <c r="E424" s="20"/>
      <c r="F424" s="21">
        <v>-6251330.0700000003</v>
      </c>
    </row>
    <row r="425" spans="1:6" ht="21.95" customHeight="1" x14ac:dyDescent="0.2">
      <c r="A425" s="16"/>
      <c r="B425" s="20"/>
      <c r="C425" s="18" t="s">
        <v>21</v>
      </c>
      <c r="D425" s="19">
        <v>590</v>
      </c>
      <c r="E425" s="20"/>
      <c r="F425" s="21">
        <v>-6251920.0700000003</v>
      </c>
    </row>
    <row r="426" spans="1:6" ht="21.95" customHeight="1" x14ac:dyDescent="0.2">
      <c r="A426" s="16"/>
      <c r="B426" s="20"/>
      <c r="C426" s="18" t="s">
        <v>16</v>
      </c>
      <c r="D426" s="19">
        <v>123.9</v>
      </c>
      <c r="E426" s="20"/>
      <c r="F426" s="21">
        <v>-6252043.9699999997</v>
      </c>
    </row>
    <row r="427" spans="1:6" ht="29.85" customHeight="1" x14ac:dyDescent="0.2">
      <c r="A427" s="16"/>
      <c r="B427" s="17">
        <v>8651</v>
      </c>
      <c r="C427" s="22" t="s">
        <v>86</v>
      </c>
      <c r="D427" s="20"/>
      <c r="E427" s="21">
        <v>96000</v>
      </c>
      <c r="F427" s="21">
        <v>-6156043.9699999997</v>
      </c>
    </row>
    <row r="428" spans="1:6" ht="29.85" customHeight="1" x14ac:dyDescent="0.2">
      <c r="A428" s="16"/>
      <c r="B428" s="17">
        <v>8653</v>
      </c>
      <c r="C428" s="22" t="s">
        <v>86</v>
      </c>
      <c r="D428" s="20"/>
      <c r="E428" s="21">
        <v>103000</v>
      </c>
      <c r="F428" s="21">
        <v>-6053043.9699999997</v>
      </c>
    </row>
    <row r="429" spans="1:6" ht="29.85" customHeight="1" x14ac:dyDescent="0.2">
      <c r="A429" s="16"/>
      <c r="B429" s="17">
        <v>8655</v>
      </c>
      <c r="C429" s="22" t="s">
        <v>86</v>
      </c>
      <c r="D429" s="20"/>
      <c r="E429" s="21">
        <v>100000</v>
      </c>
      <c r="F429" s="21">
        <v>-5953043.9699999997</v>
      </c>
    </row>
    <row r="430" spans="1:6" ht="29.85" customHeight="1" x14ac:dyDescent="0.2">
      <c r="A430" s="16"/>
      <c r="B430" s="17">
        <v>756622</v>
      </c>
      <c r="C430" s="22" t="s">
        <v>153</v>
      </c>
      <c r="D430" s="20"/>
      <c r="E430" s="21">
        <v>3900000</v>
      </c>
      <c r="F430" s="21">
        <v>-2053043.97</v>
      </c>
    </row>
    <row r="431" spans="1:6" ht="29.85" customHeight="1" x14ac:dyDescent="0.2">
      <c r="A431" s="16"/>
      <c r="B431" s="17">
        <v>1603589</v>
      </c>
      <c r="C431" s="22" t="s">
        <v>154</v>
      </c>
      <c r="D431" s="20"/>
      <c r="E431" s="21">
        <v>2100000</v>
      </c>
      <c r="F431" s="21">
        <v>46956.03</v>
      </c>
    </row>
    <row r="432" spans="1:6" ht="29.85" customHeight="1" x14ac:dyDescent="0.2">
      <c r="A432" s="16"/>
      <c r="B432" s="17">
        <v>8549</v>
      </c>
      <c r="C432" s="22" t="s">
        <v>155</v>
      </c>
      <c r="D432" s="20"/>
      <c r="E432" s="21">
        <v>30000</v>
      </c>
      <c r="F432" s="21">
        <v>76956.03</v>
      </c>
    </row>
    <row r="433" spans="1:6" ht="21.95" customHeight="1" x14ac:dyDescent="0.2">
      <c r="A433" s="16"/>
      <c r="B433" s="20"/>
      <c r="C433" s="18" t="s">
        <v>26</v>
      </c>
      <c r="D433" s="21">
        <v>36874.65</v>
      </c>
      <c r="E433" s="20"/>
      <c r="F433" s="21">
        <v>40081.379999999997</v>
      </c>
    </row>
    <row r="434" spans="1:6" ht="21.95" customHeight="1" x14ac:dyDescent="0.2">
      <c r="A434" s="16"/>
      <c r="B434" s="20"/>
      <c r="C434" s="18" t="s">
        <v>36</v>
      </c>
      <c r="D434" s="21">
        <v>25374</v>
      </c>
      <c r="E434" s="20"/>
      <c r="F434" s="21">
        <v>14707.38</v>
      </c>
    </row>
    <row r="435" spans="1:6" ht="29.85" customHeight="1" x14ac:dyDescent="0.2">
      <c r="A435" s="16"/>
      <c r="B435" s="20"/>
      <c r="C435" s="22" t="s">
        <v>156</v>
      </c>
      <c r="D435" s="21">
        <v>51805.25</v>
      </c>
      <c r="E435" s="20"/>
      <c r="F435" s="21">
        <v>-37097.870000000003</v>
      </c>
    </row>
    <row r="436" spans="1:6" ht="29.85" customHeight="1" x14ac:dyDescent="0.2">
      <c r="A436" s="23"/>
      <c r="B436" s="20"/>
      <c r="C436" s="22" t="s">
        <v>157</v>
      </c>
      <c r="D436" s="19">
        <v>422.9</v>
      </c>
      <c r="E436" s="20"/>
      <c r="F436" s="21">
        <v>-37520.769999999997</v>
      </c>
    </row>
    <row r="437" spans="1:6" ht="30" customHeight="1" x14ac:dyDescent="0.2">
      <c r="A437" s="32">
        <v>44707</v>
      </c>
      <c r="B437" s="33">
        <v>8549</v>
      </c>
      <c r="C437" s="36" t="s">
        <v>158</v>
      </c>
      <c r="D437" s="23"/>
      <c r="E437" s="35">
        <v>85478</v>
      </c>
      <c r="F437" s="35">
        <v>47957.23</v>
      </c>
    </row>
    <row r="438" spans="1:6" ht="29.85" customHeight="1" x14ac:dyDescent="0.2">
      <c r="A438" s="16"/>
      <c r="B438" s="17">
        <v>8549</v>
      </c>
      <c r="C438" s="22" t="s">
        <v>105</v>
      </c>
      <c r="D438" s="20"/>
      <c r="E438" s="21">
        <v>216498.5</v>
      </c>
      <c r="F438" s="21">
        <v>264455.73</v>
      </c>
    </row>
    <row r="439" spans="1:6" ht="29.85" customHeight="1" x14ac:dyDescent="0.2">
      <c r="A439" s="16"/>
      <c r="B439" s="17">
        <v>8549</v>
      </c>
      <c r="C439" s="22" t="s">
        <v>103</v>
      </c>
      <c r="D439" s="20"/>
      <c r="E439" s="21">
        <v>43484.53</v>
      </c>
      <c r="F439" s="21">
        <v>307940.26</v>
      </c>
    </row>
    <row r="440" spans="1:6" ht="21.95" customHeight="1" x14ac:dyDescent="0.2">
      <c r="A440" s="16"/>
      <c r="B440" s="17">
        <v>192</v>
      </c>
      <c r="C440" s="18" t="s">
        <v>19</v>
      </c>
      <c r="D440" s="21">
        <v>500000</v>
      </c>
      <c r="E440" s="20"/>
      <c r="F440" s="21">
        <v>-192059.74</v>
      </c>
    </row>
    <row r="441" spans="1:6" ht="21.95" customHeight="1" x14ac:dyDescent="0.2">
      <c r="A441" s="16"/>
      <c r="B441" s="17">
        <v>1419</v>
      </c>
      <c r="C441" s="18" t="s">
        <v>20</v>
      </c>
      <c r="D441" s="21">
        <v>83600</v>
      </c>
      <c r="E441" s="20"/>
      <c r="F441" s="21">
        <v>-275659.74</v>
      </c>
    </row>
    <row r="442" spans="1:6" ht="21.95" customHeight="1" x14ac:dyDescent="0.2">
      <c r="A442" s="16"/>
      <c r="B442" s="17">
        <v>1478</v>
      </c>
      <c r="C442" s="18" t="s">
        <v>20</v>
      </c>
      <c r="D442" s="21">
        <v>200000</v>
      </c>
      <c r="E442" s="20"/>
      <c r="F442" s="21">
        <v>-475659.74</v>
      </c>
    </row>
    <row r="443" spans="1:6" ht="21.95" customHeight="1" x14ac:dyDescent="0.2">
      <c r="A443" s="16"/>
      <c r="B443" s="17">
        <v>1553</v>
      </c>
      <c r="C443" s="18" t="s">
        <v>20</v>
      </c>
      <c r="D443" s="21">
        <v>200000</v>
      </c>
      <c r="E443" s="20"/>
      <c r="F443" s="21">
        <v>-675659.74</v>
      </c>
    </row>
    <row r="444" spans="1:6" ht="21.95" customHeight="1" x14ac:dyDescent="0.2">
      <c r="A444" s="16"/>
      <c r="B444" s="17">
        <v>1523</v>
      </c>
      <c r="C444" s="18" t="s">
        <v>20</v>
      </c>
      <c r="D444" s="21">
        <v>214000</v>
      </c>
      <c r="E444" s="20"/>
      <c r="F444" s="21">
        <v>-889659.74</v>
      </c>
    </row>
    <row r="445" spans="1:6" ht="21.95" customHeight="1" x14ac:dyDescent="0.2">
      <c r="A445" s="16"/>
      <c r="B445" s="17">
        <v>1525</v>
      </c>
      <c r="C445" s="18" t="s">
        <v>20</v>
      </c>
      <c r="D445" s="21">
        <v>216800</v>
      </c>
      <c r="E445" s="20"/>
      <c r="F445" s="21">
        <v>-1106459.74</v>
      </c>
    </row>
    <row r="446" spans="1:6" ht="21.95" customHeight="1" x14ac:dyDescent="0.2">
      <c r="A446" s="16"/>
      <c r="B446" s="17">
        <v>1670</v>
      </c>
      <c r="C446" s="18" t="s">
        <v>20</v>
      </c>
      <c r="D446" s="21">
        <v>225500</v>
      </c>
      <c r="E446" s="20"/>
      <c r="F446" s="21">
        <v>-1331959.74</v>
      </c>
    </row>
    <row r="447" spans="1:6" ht="21.95" customHeight="1" x14ac:dyDescent="0.2">
      <c r="A447" s="16"/>
      <c r="B447" s="17">
        <v>1654</v>
      </c>
      <c r="C447" s="18" t="s">
        <v>20</v>
      </c>
      <c r="D447" s="21">
        <v>300000</v>
      </c>
      <c r="E447" s="20"/>
      <c r="F447" s="21">
        <v>-1631959.74</v>
      </c>
    </row>
    <row r="448" spans="1:6" ht="21.95" customHeight="1" x14ac:dyDescent="0.2">
      <c r="A448" s="16"/>
      <c r="B448" s="17">
        <v>1532</v>
      </c>
      <c r="C448" s="18" t="s">
        <v>20</v>
      </c>
      <c r="D448" s="21">
        <v>400000</v>
      </c>
      <c r="E448" s="20"/>
      <c r="F448" s="21">
        <v>-2031959.74</v>
      </c>
    </row>
    <row r="449" spans="1:6" ht="21.95" customHeight="1" x14ac:dyDescent="0.2">
      <c r="A449" s="16"/>
      <c r="B449" s="17">
        <v>1609</v>
      </c>
      <c r="C449" s="18" t="s">
        <v>20</v>
      </c>
      <c r="D449" s="21">
        <v>500000</v>
      </c>
      <c r="E449" s="20"/>
      <c r="F449" s="21">
        <v>-2531959.7400000002</v>
      </c>
    </row>
    <row r="450" spans="1:6" ht="21.95" customHeight="1" x14ac:dyDescent="0.2">
      <c r="A450" s="16"/>
      <c r="B450" s="17">
        <v>1455</v>
      </c>
      <c r="C450" s="18" t="s">
        <v>20</v>
      </c>
      <c r="D450" s="21">
        <v>517000</v>
      </c>
      <c r="E450" s="20"/>
      <c r="F450" s="21">
        <v>-3048959.74</v>
      </c>
    </row>
    <row r="451" spans="1:6" ht="21.95" customHeight="1" x14ac:dyDescent="0.2">
      <c r="A451" s="16"/>
      <c r="B451" s="20"/>
      <c r="C451" s="18" t="s">
        <v>28</v>
      </c>
      <c r="D451" s="21">
        <v>2124.27</v>
      </c>
      <c r="E451" s="20"/>
      <c r="F451" s="21">
        <v>-3051084.01</v>
      </c>
    </row>
    <row r="452" spans="1:6" ht="21.95" customHeight="1" x14ac:dyDescent="0.2">
      <c r="A452" s="16"/>
      <c r="B452" s="20"/>
      <c r="C452" s="18" t="s">
        <v>16</v>
      </c>
      <c r="D452" s="19">
        <v>446.1</v>
      </c>
      <c r="E452" s="20"/>
      <c r="F452" s="21">
        <v>-3051530.11</v>
      </c>
    </row>
    <row r="453" spans="1:6" ht="21.95" customHeight="1" x14ac:dyDescent="0.2">
      <c r="A453" s="16"/>
      <c r="B453" s="20"/>
      <c r="C453" s="18" t="s">
        <v>29</v>
      </c>
      <c r="D453" s="19">
        <v>63.73</v>
      </c>
      <c r="E453" s="20"/>
      <c r="F453" s="21">
        <v>-3051593.84</v>
      </c>
    </row>
    <row r="454" spans="1:6" ht="21.95" customHeight="1" x14ac:dyDescent="0.2">
      <c r="A454" s="16"/>
      <c r="B454" s="20"/>
      <c r="C454" s="18" t="s">
        <v>21</v>
      </c>
      <c r="D454" s="19">
        <v>590</v>
      </c>
      <c r="E454" s="20"/>
      <c r="F454" s="21">
        <v>-3052183.84</v>
      </c>
    </row>
    <row r="455" spans="1:6" ht="21.95" customHeight="1" x14ac:dyDescent="0.2">
      <c r="A455" s="16"/>
      <c r="B455" s="20"/>
      <c r="C455" s="18" t="s">
        <v>16</v>
      </c>
      <c r="D455" s="19">
        <v>123.9</v>
      </c>
      <c r="E455" s="20"/>
      <c r="F455" s="21">
        <v>-3052307.74</v>
      </c>
    </row>
    <row r="456" spans="1:6" ht="26.45" customHeight="1" x14ac:dyDescent="0.2">
      <c r="A456" s="16"/>
      <c r="B456" s="25">
        <v>2474999</v>
      </c>
      <c r="C456" s="26" t="s">
        <v>159</v>
      </c>
      <c r="D456" s="28"/>
      <c r="E456" s="27">
        <v>3450000</v>
      </c>
      <c r="F456" s="27">
        <v>397692.26</v>
      </c>
    </row>
    <row r="457" spans="1:6" ht="5.25" customHeight="1" x14ac:dyDescent="0.2">
      <c r="A457" s="29"/>
      <c r="B457" s="30"/>
      <c r="C457" s="30"/>
      <c r="D457" s="30"/>
      <c r="E457" s="30"/>
      <c r="F457" s="30"/>
    </row>
    <row r="458" spans="1:6" ht="25.5" customHeight="1" x14ac:dyDescent="0.2">
      <c r="A458" s="16"/>
      <c r="B458" s="25">
        <v>2484537</v>
      </c>
      <c r="C458" s="26" t="s">
        <v>160</v>
      </c>
      <c r="D458" s="28"/>
      <c r="E458" s="27">
        <v>590000</v>
      </c>
      <c r="F458" s="27">
        <v>987692.26</v>
      </c>
    </row>
    <row r="459" spans="1:6" ht="5.25" customHeight="1" x14ac:dyDescent="0.2">
      <c r="A459" s="29"/>
      <c r="B459" s="30"/>
      <c r="C459" s="30"/>
      <c r="D459" s="30"/>
      <c r="E459" s="30"/>
      <c r="F459" s="30"/>
    </row>
    <row r="460" spans="1:6" ht="29.85" customHeight="1" x14ac:dyDescent="0.2">
      <c r="A460" s="16"/>
      <c r="B460" s="17">
        <v>5544240</v>
      </c>
      <c r="C460" s="22" t="s">
        <v>161</v>
      </c>
      <c r="D460" s="20"/>
      <c r="E460" s="21">
        <v>600040.56000000006</v>
      </c>
      <c r="F460" s="21">
        <v>1587732.82</v>
      </c>
    </row>
    <row r="461" spans="1:6" ht="29.85" customHeight="1" x14ac:dyDescent="0.2">
      <c r="A461" s="16"/>
      <c r="B461" s="17">
        <v>2490905</v>
      </c>
      <c r="C461" s="22" t="s">
        <v>162</v>
      </c>
      <c r="D461" s="20"/>
      <c r="E461" s="21">
        <v>1500000</v>
      </c>
      <c r="F461" s="21">
        <v>3087732.82</v>
      </c>
    </row>
    <row r="462" spans="1:6" ht="29.85" customHeight="1" x14ac:dyDescent="0.2">
      <c r="A462" s="16"/>
      <c r="B462" s="17">
        <v>14484043</v>
      </c>
      <c r="C462" s="22" t="s">
        <v>45</v>
      </c>
      <c r="D462" s="21">
        <v>1395000</v>
      </c>
      <c r="E462" s="20"/>
      <c r="F462" s="21">
        <v>1692732.82</v>
      </c>
    </row>
    <row r="463" spans="1:6" ht="29.85" customHeight="1" x14ac:dyDescent="0.2">
      <c r="A463" s="16"/>
      <c r="B463" s="17">
        <v>14575372</v>
      </c>
      <c r="C463" s="22" t="s">
        <v>163</v>
      </c>
      <c r="D463" s="21">
        <v>290000</v>
      </c>
      <c r="E463" s="20"/>
      <c r="F463" s="21">
        <v>1402732.82</v>
      </c>
    </row>
    <row r="464" spans="1:6" ht="29.85" customHeight="1" x14ac:dyDescent="0.2">
      <c r="A464" s="23"/>
      <c r="B464" s="17">
        <v>836188</v>
      </c>
      <c r="C464" s="22" t="s">
        <v>164</v>
      </c>
      <c r="D464" s="20"/>
      <c r="E464" s="21">
        <v>570000</v>
      </c>
      <c r="F464" s="21">
        <v>1972732.82</v>
      </c>
    </row>
    <row r="465" spans="1:6" ht="30" customHeight="1" x14ac:dyDescent="0.2">
      <c r="A465" s="32">
        <v>44707</v>
      </c>
      <c r="B465" s="33">
        <v>78133934</v>
      </c>
      <c r="C465" s="36" t="s">
        <v>165</v>
      </c>
      <c r="D465" s="35">
        <v>266385.13</v>
      </c>
      <c r="E465" s="23"/>
      <c r="F465" s="35">
        <v>1706347.69</v>
      </c>
    </row>
    <row r="466" spans="1:6" ht="29.85" customHeight="1" x14ac:dyDescent="0.2">
      <c r="A466" s="16"/>
      <c r="B466" s="17">
        <v>5607413</v>
      </c>
      <c r="C466" s="22" t="s">
        <v>166</v>
      </c>
      <c r="D466" s="20"/>
      <c r="E466" s="42">
        <v>172584.51</v>
      </c>
      <c r="F466" s="21">
        <v>1878932.2</v>
      </c>
    </row>
    <row r="467" spans="1:6" ht="29.85" customHeight="1" x14ac:dyDescent="0.2">
      <c r="A467" s="16"/>
      <c r="B467" s="17">
        <v>4219053</v>
      </c>
      <c r="C467" s="22" t="s">
        <v>167</v>
      </c>
      <c r="D467" s="21">
        <v>108391.2</v>
      </c>
      <c r="E467" s="20"/>
      <c r="F467" s="21">
        <v>1770541</v>
      </c>
    </row>
    <row r="468" spans="1:6" ht="29.85" customHeight="1" x14ac:dyDescent="0.2">
      <c r="A468" s="16"/>
      <c r="B468" s="17">
        <v>4219565</v>
      </c>
      <c r="C468" s="22" t="s">
        <v>168</v>
      </c>
      <c r="D468" s="21">
        <v>65049.599999999999</v>
      </c>
      <c r="E468" s="20"/>
      <c r="F468" s="21">
        <v>1705491.4</v>
      </c>
    </row>
    <row r="469" spans="1:6" ht="26.45" customHeight="1" x14ac:dyDescent="0.2">
      <c r="A469" s="16"/>
      <c r="B469" s="25">
        <v>4220600</v>
      </c>
      <c r="C469" s="26" t="s">
        <v>23</v>
      </c>
      <c r="D469" s="27">
        <v>300000</v>
      </c>
      <c r="E469" s="28"/>
      <c r="F469" s="27">
        <v>1405491.4</v>
      </c>
    </row>
    <row r="470" spans="1:6" ht="5.25" customHeight="1" x14ac:dyDescent="0.2">
      <c r="A470" s="29"/>
      <c r="B470" s="30"/>
      <c r="C470" s="30"/>
      <c r="D470" s="30"/>
      <c r="E470" s="30"/>
      <c r="F470" s="30"/>
    </row>
    <row r="471" spans="1:6" ht="21.95" customHeight="1" x14ac:dyDescent="0.2">
      <c r="A471" s="16"/>
      <c r="B471" s="20"/>
      <c r="C471" s="18" t="s">
        <v>47</v>
      </c>
      <c r="D471" s="21">
        <v>4442.05</v>
      </c>
      <c r="E471" s="20"/>
      <c r="F471" s="21">
        <v>1401049.35</v>
      </c>
    </row>
    <row r="472" spans="1:6" ht="21.95" customHeight="1" x14ac:dyDescent="0.2">
      <c r="A472" s="16"/>
      <c r="B472" s="17">
        <v>1533</v>
      </c>
      <c r="C472" s="18" t="s">
        <v>54</v>
      </c>
      <c r="D472" s="21">
        <v>50000</v>
      </c>
      <c r="E472" s="20"/>
      <c r="F472" s="21">
        <v>1351049.35</v>
      </c>
    </row>
    <row r="473" spans="1:6" ht="21.95" customHeight="1" x14ac:dyDescent="0.2">
      <c r="A473" s="16"/>
      <c r="B473" s="17">
        <v>1476</v>
      </c>
      <c r="C473" s="18" t="s">
        <v>54</v>
      </c>
      <c r="D473" s="21">
        <v>110000</v>
      </c>
      <c r="E473" s="20"/>
      <c r="F473" s="21">
        <v>1241049.3500000001</v>
      </c>
    </row>
    <row r="474" spans="1:6" ht="21.95" customHeight="1" x14ac:dyDescent="0.2">
      <c r="A474" s="16"/>
      <c r="B474" s="20"/>
      <c r="C474" s="18" t="s">
        <v>26</v>
      </c>
      <c r="D474" s="21">
        <v>34210.47</v>
      </c>
      <c r="E474" s="20"/>
      <c r="F474" s="21">
        <v>1206838.8799999999</v>
      </c>
    </row>
    <row r="475" spans="1:6" ht="21.95" customHeight="1" x14ac:dyDescent="0.2">
      <c r="A475" s="16"/>
      <c r="B475" s="20"/>
      <c r="C475" s="18" t="s">
        <v>36</v>
      </c>
      <c r="D475" s="21">
        <v>15708.52</v>
      </c>
      <c r="E475" s="20"/>
      <c r="F475" s="21">
        <v>1191130.3600000001</v>
      </c>
    </row>
    <row r="476" spans="1:6" ht="29.85" customHeight="1" x14ac:dyDescent="0.2">
      <c r="A476" s="16"/>
      <c r="B476" s="17">
        <v>23982</v>
      </c>
      <c r="C476" s="22" t="s">
        <v>15</v>
      </c>
      <c r="D476" s="19">
        <v>100</v>
      </c>
      <c r="E476" s="20"/>
      <c r="F476" s="21">
        <v>1191030.3600000001</v>
      </c>
    </row>
    <row r="477" spans="1:6" ht="21.95" customHeight="1" x14ac:dyDescent="0.2">
      <c r="A477" s="16"/>
      <c r="B477" s="17">
        <v>23982</v>
      </c>
      <c r="C477" s="18" t="s">
        <v>16</v>
      </c>
      <c r="D477" s="19">
        <v>21</v>
      </c>
      <c r="E477" s="20"/>
      <c r="F477" s="21">
        <v>1191009.3600000001</v>
      </c>
    </row>
    <row r="478" spans="1:6" ht="29.85" customHeight="1" x14ac:dyDescent="0.2">
      <c r="A478" s="16"/>
      <c r="B478" s="17">
        <v>23983</v>
      </c>
      <c r="C478" s="22" t="s">
        <v>15</v>
      </c>
      <c r="D478" s="19">
        <v>100</v>
      </c>
      <c r="E478" s="20"/>
      <c r="F478" s="21">
        <v>1190909.3600000001</v>
      </c>
    </row>
    <row r="479" spans="1:6" ht="21.95" customHeight="1" x14ac:dyDescent="0.2">
      <c r="A479" s="16"/>
      <c r="B479" s="17">
        <v>23983</v>
      </c>
      <c r="C479" s="18" t="s">
        <v>16</v>
      </c>
      <c r="D479" s="19">
        <v>21</v>
      </c>
      <c r="E479" s="20"/>
      <c r="F479" s="21">
        <v>1190888.3600000001</v>
      </c>
    </row>
    <row r="480" spans="1:6" ht="29.85" customHeight="1" x14ac:dyDescent="0.2">
      <c r="A480" s="16"/>
      <c r="B480" s="20"/>
      <c r="C480" s="22" t="s">
        <v>169</v>
      </c>
      <c r="D480" s="19">
        <v>261.81</v>
      </c>
      <c r="E480" s="20"/>
      <c r="F480" s="21">
        <v>1190626.55</v>
      </c>
    </row>
    <row r="481" spans="1:6" ht="29.85" customHeight="1" x14ac:dyDescent="0.2">
      <c r="A481" s="23"/>
      <c r="B481" s="20"/>
      <c r="C481" s="22" t="s">
        <v>170</v>
      </c>
      <c r="D481" s="21">
        <v>32071.57</v>
      </c>
      <c r="E481" s="20"/>
      <c r="F481" s="21">
        <v>1158554.98</v>
      </c>
    </row>
    <row r="482" spans="1:6" ht="29.85" customHeight="1" x14ac:dyDescent="0.2">
      <c r="A482" s="24">
        <v>44708</v>
      </c>
      <c r="B482" s="17">
        <v>7978179</v>
      </c>
      <c r="C482" s="22" t="s">
        <v>25</v>
      </c>
      <c r="D482" s="21">
        <v>18687.169999999998</v>
      </c>
      <c r="E482" s="20"/>
      <c r="F482" s="21">
        <v>1139867.81</v>
      </c>
    </row>
    <row r="483" spans="1:6" ht="29.85" customHeight="1" x14ac:dyDescent="0.2">
      <c r="A483" s="16"/>
      <c r="B483" s="17">
        <v>10199340</v>
      </c>
      <c r="C483" s="22" t="s">
        <v>25</v>
      </c>
      <c r="D483" s="21">
        <v>18708.61</v>
      </c>
      <c r="E483" s="20"/>
      <c r="F483" s="21">
        <v>1121159.2</v>
      </c>
    </row>
    <row r="484" spans="1:6" ht="29.85" customHeight="1" x14ac:dyDescent="0.2">
      <c r="A484" s="16"/>
      <c r="B484" s="17">
        <v>11154120</v>
      </c>
      <c r="C484" s="22" t="s">
        <v>25</v>
      </c>
      <c r="D484" s="21">
        <v>23124.02</v>
      </c>
      <c r="E484" s="20"/>
      <c r="F484" s="21">
        <v>1098035.18</v>
      </c>
    </row>
    <row r="485" spans="1:6" ht="29.85" customHeight="1" x14ac:dyDescent="0.2">
      <c r="A485" s="16"/>
      <c r="B485" s="17">
        <v>12280429</v>
      </c>
      <c r="C485" s="22" t="s">
        <v>25</v>
      </c>
      <c r="D485" s="21">
        <v>24242.46</v>
      </c>
      <c r="E485" s="20"/>
      <c r="F485" s="21">
        <v>1073792.72</v>
      </c>
    </row>
    <row r="486" spans="1:6" ht="29.85" customHeight="1" x14ac:dyDescent="0.2">
      <c r="A486" s="16"/>
      <c r="B486" s="17">
        <v>13239927</v>
      </c>
      <c r="C486" s="22" t="s">
        <v>25</v>
      </c>
      <c r="D486" s="21">
        <v>46232.55</v>
      </c>
      <c r="E486" s="20"/>
      <c r="F486" s="21">
        <v>1027560.17</v>
      </c>
    </row>
    <row r="487" spans="1:6" ht="29.85" customHeight="1" x14ac:dyDescent="0.2">
      <c r="A487" s="16"/>
      <c r="B487" s="17">
        <v>14922943</v>
      </c>
      <c r="C487" s="22" t="s">
        <v>25</v>
      </c>
      <c r="D487" s="21">
        <v>112470.81</v>
      </c>
      <c r="E487" s="20"/>
      <c r="F487" s="21">
        <v>915089.36</v>
      </c>
    </row>
    <row r="488" spans="1:6" ht="29.85" customHeight="1" x14ac:dyDescent="0.2">
      <c r="A488" s="16"/>
      <c r="B488" s="17">
        <v>16511728</v>
      </c>
      <c r="C488" s="22" t="s">
        <v>25</v>
      </c>
      <c r="D488" s="21">
        <v>166427.64000000001</v>
      </c>
      <c r="E488" s="20"/>
      <c r="F488" s="21">
        <v>748661.72</v>
      </c>
    </row>
    <row r="489" spans="1:6" ht="29.85" customHeight="1" x14ac:dyDescent="0.2">
      <c r="A489" s="23"/>
      <c r="B489" s="17">
        <v>18188056</v>
      </c>
      <c r="C489" s="22" t="s">
        <v>25</v>
      </c>
      <c r="D489" s="21">
        <v>203427.97</v>
      </c>
      <c r="E489" s="20"/>
      <c r="F489" s="21">
        <v>545233.75</v>
      </c>
    </row>
    <row r="490" spans="1:6" ht="30" customHeight="1" x14ac:dyDescent="0.2">
      <c r="A490" s="32">
        <v>44708</v>
      </c>
      <c r="B490" s="33">
        <v>84985797</v>
      </c>
      <c r="C490" s="36" t="s">
        <v>171</v>
      </c>
      <c r="D490" s="35">
        <v>126992.6</v>
      </c>
      <c r="E490" s="23"/>
      <c r="F490" s="35">
        <v>418241.15</v>
      </c>
    </row>
    <row r="491" spans="1:6" ht="29.85" customHeight="1" x14ac:dyDescent="0.2">
      <c r="A491" s="16"/>
      <c r="B491" s="17">
        <v>54331939</v>
      </c>
      <c r="C491" s="22" t="s">
        <v>25</v>
      </c>
      <c r="D491" s="21">
        <v>15048.36</v>
      </c>
      <c r="E491" s="20"/>
      <c r="F491" s="21">
        <v>403192.79</v>
      </c>
    </row>
    <row r="492" spans="1:6" ht="29.85" customHeight="1" x14ac:dyDescent="0.2">
      <c r="A492" s="16"/>
      <c r="B492" s="17">
        <v>55335536</v>
      </c>
      <c r="C492" s="22" t="s">
        <v>25</v>
      </c>
      <c r="D492" s="21">
        <v>27684.74</v>
      </c>
      <c r="E492" s="20"/>
      <c r="F492" s="21">
        <v>375508.05</v>
      </c>
    </row>
    <row r="493" spans="1:6" ht="29.85" customHeight="1" x14ac:dyDescent="0.2">
      <c r="A493" s="16"/>
      <c r="B493" s="17">
        <v>57284452</v>
      </c>
      <c r="C493" s="22" t="s">
        <v>25</v>
      </c>
      <c r="D493" s="21">
        <v>72616.600000000006</v>
      </c>
      <c r="E493" s="20"/>
      <c r="F493" s="21">
        <v>302891.45</v>
      </c>
    </row>
    <row r="494" spans="1:6" ht="29.85" customHeight="1" x14ac:dyDescent="0.2">
      <c r="A494" s="16"/>
      <c r="B494" s="17">
        <v>59534682</v>
      </c>
      <c r="C494" s="22" t="s">
        <v>25</v>
      </c>
      <c r="D494" s="21">
        <v>92002.95</v>
      </c>
      <c r="E494" s="20"/>
      <c r="F494" s="21">
        <v>210888.5</v>
      </c>
    </row>
    <row r="495" spans="1:6" ht="21.95" customHeight="1" x14ac:dyDescent="0.2">
      <c r="A495" s="16"/>
      <c r="B495" s="17">
        <v>1534</v>
      </c>
      <c r="C495" s="18" t="s">
        <v>20</v>
      </c>
      <c r="D495" s="21">
        <v>50000</v>
      </c>
      <c r="E495" s="20"/>
      <c r="F495" s="21">
        <v>160888.5</v>
      </c>
    </row>
    <row r="496" spans="1:6" ht="21.95" customHeight="1" x14ac:dyDescent="0.2">
      <c r="A496" s="16"/>
      <c r="B496" s="17">
        <v>1549</v>
      </c>
      <c r="C496" s="18" t="s">
        <v>20</v>
      </c>
      <c r="D496" s="21">
        <v>150000</v>
      </c>
      <c r="E496" s="20"/>
      <c r="F496" s="21">
        <v>10888.5</v>
      </c>
    </row>
    <row r="497" spans="1:6" ht="21.95" customHeight="1" x14ac:dyDescent="0.2">
      <c r="A497" s="16"/>
      <c r="B497" s="17">
        <v>1687</v>
      </c>
      <c r="C497" s="18" t="s">
        <v>20</v>
      </c>
      <c r="D497" s="21">
        <v>200000</v>
      </c>
      <c r="E497" s="20"/>
      <c r="F497" s="21">
        <v>-189111.5</v>
      </c>
    </row>
    <row r="498" spans="1:6" ht="21.95" customHeight="1" x14ac:dyDescent="0.2">
      <c r="A498" s="16"/>
      <c r="B498" s="17">
        <v>1651</v>
      </c>
      <c r="C498" s="18" t="s">
        <v>20</v>
      </c>
      <c r="D498" s="21">
        <v>400000</v>
      </c>
      <c r="E498" s="20"/>
      <c r="F498" s="21">
        <v>-589111.5</v>
      </c>
    </row>
    <row r="499" spans="1:6" ht="21.95" customHeight="1" x14ac:dyDescent="0.2">
      <c r="A499" s="16"/>
      <c r="B499" s="17">
        <v>669</v>
      </c>
      <c r="C499" s="18" t="s">
        <v>20</v>
      </c>
      <c r="D499" s="21">
        <v>1360468</v>
      </c>
      <c r="E499" s="20"/>
      <c r="F499" s="21">
        <v>-1949579.5</v>
      </c>
    </row>
    <row r="500" spans="1:6" ht="21.95" customHeight="1" x14ac:dyDescent="0.2">
      <c r="A500" s="16"/>
      <c r="B500" s="17">
        <v>1632</v>
      </c>
      <c r="C500" s="18" t="s">
        <v>20</v>
      </c>
      <c r="D500" s="21">
        <v>2000000</v>
      </c>
      <c r="E500" s="20"/>
      <c r="F500" s="21">
        <v>-3949579.5</v>
      </c>
    </row>
    <row r="501" spans="1:6" ht="21.95" customHeight="1" x14ac:dyDescent="0.2">
      <c r="A501" s="16"/>
      <c r="B501" s="17">
        <v>548</v>
      </c>
      <c r="C501" s="18" t="s">
        <v>20</v>
      </c>
      <c r="D501" s="21">
        <v>2125000</v>
      </c>
      <c r="E501" s="20"/>
      <c r="F501" s="21">
        <v>-6074579.5</v>
      </c>
    </row>
    <row r="502" spans="1:6" ht="21.95" customHeight="1" x14ac:dyDescent="0.2">
      <c r="A502" s="16"/>
      <c r="B502" s="20"/>
      <c r="C502" s="18" t="s">
        <v>21</v>
      </c>
      <c r="D502" s="19">
        <v>590</v>
      </c>
      <c r="E502" s="20"/>
      <c r="F502" s="21">
        <v>-6075169.5</v>
      </c>
    </row>
    <row r="503" spans="1:6" ht="21.95" customHeight="1" x14ac:dyDescent="0.2">
      <c r="A503" s="16"/>
      <c r="B503" s="20"/>
      <c r="C503" s="18" t="s">
        <v>16</v>
      </c>
      <c r="D503" s="19">
        <v>123.9</v>
      </c>
      <c r="E503" s="20"/>
      <c r="F503" s="21">
        <v>-6075293.4000000004</v>
      </c>
    </row>
    <row r="504" spans="1:6" ht="29.85" customHeight="1" x14ac:dyDescent="0.2">
      <c r="A504" s="16"/>
      <c r="B504" s="17">
        <v>17079742</v>
      </c>
      <c r="C504" s="22" t="s">
        <v>172</v>
      </c>
      <c r="D504" s="20"/>
      <c r="E504" s="43">
        <v>10000000</v>
      </c>
      <c r="F504" s="21">
        <v>3924706.6</v>
      </c>
    </row>
    <row r="505" spans="1:6" ht="29.85" customHeight="1" x14ac:dyDescent="0.2">
      <c r="A505" s="16"/>
      <c r="B505" s="17">
        <v>4289348</v>
      </c>
      <c r="C505" s="22" t="s">
        <v>42</v>
      </c>
      <c r="D505" s="21">
        <v>1400000</v>
      </c>
      <c r="E505" s="20"/>
      <c r="F505" s="21">
        <v>2524706.6</v>
      </c>
    </row>
    <row r="506" spans="1:6" ht="29.85" customHeight="1" x14ac:dyDescent="0.2">
      <c r="A506" s="16"/>
      <c r="B506" s="17">
        <v>14504172</v>
      </c>
      <c r="C506" s="22" t="s">
        <v>45</v>
      </c>
      <c r="D506" s="21">
        <v>1170000</v>
      </c>
      <c r="E506" s="20"/>
      <c r="F506" s="21">
        <v>1354706.6</v>
      </c>
    </row>
    <row r="507" spans="1:6" ht="29.85" customHeight="1" x14ac:dyDescent="0.2">
      <c r="A507" s="16"/>
      <c r="B507" s="17">
        <v>4293458</v>
      </c>
      <c r="C507" s="22" t="s">
        <v>23</v>
      </c>
      <c r="D507" s="21">
        <v>1300000</v>
      </c>
      <c r="E507" s="20"/>
      <c r="F507" s="21">
        <v>54706.6</v>
      </c>
    </row>
    <row r="508" spans="1:6" ht="29.85" customHeight="1" x14ac:dyDescent="0.2">
      <c r="A508" s="16"/>
      <c r="B508" s="17">
        <v>99044986</v>
      </c>
      <c r="C508" s="22" t="s">
        <v>25</v>
      </c>
      <c r="D508" s="21">
        <v>33932.74</v>
      </c>
      <c r="E508" s="20"/>
      <c r="F508" s="21">
        <v>20773.86</v>
      </c>
    </row>
    <row r="509" spans="1:6" ht="21.95" customHeight="1" x14ac:dyDescent="0.2">
      <c r="A509" s="16"/>
      <c r="B509" s="17">
        <v>1516</v>
      </c>
      <c r="C509" s="18" t="s">
        <v>54</v>
      </c>
      <c r="D509" s="21">
        <v>36300</v>
      </c>
      <c r="E509" s="20"/>
      <c r="F509" s="21">
        <v>-15526.14</v>
      </c>
    </row>
    <row r="510" spans="1:6" ht="21.95" customHeight="1" x14ac:dyDescent="0.2">
      <c r="A510" s="16"/>
      <c r="B510" s="20"/>
      <c r="C510" s="18" t="s">
        <v>36</v>
      </c>
      <c r="D510" s="21">
        <v>60000</v>
      </c>
      <c r="E510" s="20"/>
      <c r="F510" s="21">
        <v>-75526.14</v>
      </c>
    </row>
    <row r="511" spans="1:6" ht="21.95" customHeight="1" x14ac:dyDescent="0.2">
      <c r="A511" s="16"/>
      <c r="B511" s="20"/>
      <c r="C511" s="18" t="s">
        <v>26</v>
      </c>
      <c r="D511" s="21">
        <v>59439.95</v>
      </c>
      <c r="E511" s="20"/>
      <c r="F511" s="21">
        <v>-134966.09</v>
      </c>
    </row>
    <row r="512" spans="1:6" ht="29.85" customHeight="1" x14ac:dyDescent="0.2">
      <c r="A512" s="16"/>
      <c r="B512" s="20"/>
      <c r="C512" s="22" t="s">
        <v>173</v>
      </c>
      <c r="D512" s="21">
        <v>122500</v>
      </c>
      <c r="E512" s="20"/>
      <c r="F512" s="21">
        <v>-257466.09</v>
      </c>
    </row>
    <row r="513" spans="1:6" ht="29.85" customHeight="1" x14ac:dyDescent="0.2">
      <c r="A513" s="23"/>
      <c r="B513" s="20"/>
      <c r="C513" s="22" t="s">
        <v>174</v>
      </c>
      <c r="D513" s="21">
        <v>1000</v>
      </c>
      <c r="E513" s="20"/>
      <c r="F513" s="21">
        <v>-258466.09</v>
      </c>
    </row>
    <row r="514" spans="1:6" ht="21.95" customHeight="1" x14ac:dyDescent="0.2">
      <c r="A514" s="24">
        <v>44711</v>
      </c>
      <c r="B514" s="17">
        <v>1511</v>
      </c>
      <c r="C514" s="18" t="s">
        <v>20</v>
      </c>
      <c r="D514" s="21">
        <v>56400</v>
      </c>
      <c r="E514" s="20"/>
      <c r="F514" s="21">
        <v>-314866.09000000003</v>
      </c>
    </row>
    <row r="515" spans="1:6" ht="21.95" customHeight="1" x14ac:dyDescent="0.2">
      <c r="A515" s="23"/>
      <c r="B515" s="17">
        <v>1471</v>
      </c>
      <c r="C515" s="18" t="s">
        <v>20</v>
      </c>
      <c r="D515" s="21">
        <v>250000</v>
      </c>
      <c r="E515" s="20"/>
      <c r="F515" s="21">
        <v>-564866.09</v>
      </c>
    </row>
    <row r="516" spans="1:6" ht="22.35" customHeight="1" x14ac:dyDescent="0.2">
      <c r="A516" s="32">
        <v>44711</v>
      </c>
      <c r="B516" s="33">
        <v>1535</v>
      </c>
      <c r="C516" s="34" t="s">
        <v>20</v>
      </c>
      <c r="D516" s="35">
        <v>300000</v>
      </c>
      <c r="E516" s="23"/>
      <c r="F516" s="35">
        <v>-864866.09</v>
      </c>
    </row>
    <row r="517" spans="1:6" ht="21.95" customHeight="1" x14ac:dyDescent="0.2">
      <c r="A517" s="16"/>
      <c r="B517" s="17">
        <v>1652</v>
      </c>
      <c r="C517" s="18" t="s">
        <v>20</v>
      </c>
      <c r="D517" s="21">
        <v>500000</v>
      </c>
      <c r="E517" s="20"/>
      <c r="F517" s="21">
        <v>-1364866.09</v>
      </c>
    </row>
    <row r="518" spans="1:6" ht="21.95" customHeight="1" x14ac:dyDescent="0.2">
      <c r="A518" s="16"/>
      <c r="B518" s="17">
        <v>668</v>
      </c>
      <c r="C518" s="18" t="s">
        <v>20</v>
      </c>
      <c r="D518" s="21">
        <v>1360468</v>
      </c>
      <c r="E518" s="20"/>
      <c r="F518" s="21">
        <v>-2725334.09</v>
      </c>
    </row>
    <row r="519" spans="1:6" ht="21.95" customHeight="1" x14ac:dyDescent="0.2">
      <c r="A519" s="16"/>
      <c r="B519" s="17">
        <v>1633</v>
      </c>
      <c r="C519" s="18" t="s">
        <v>20</v>
      </c>
      <c r="D519" s="21">
        <v>2000000</v>
      </c>
      <c r="E519" s="20"/>
      <c r="F519" s="21">
        <v>-4725334.09</v>
      </c>
    </row>
    <row r="520" spans="1:6" ht="21.95" customHeight="1" x14ac:dyDescent="0.2">
      <c r="A520" s="16"/>
      <c r="B520" s="20"/>
      <c r="C520" s="18" t="s">
        <v>21</v>
      </c>
      <c r="D520" s="19">
        <v>590</v>
      </c>
      <c r="E520" s="20"/>
      <c r="F520" s="21">
        <v>-4725924.09</v>
      </c>
    </row>
    <row r="521" spans="1:6" ht="21.95" customHeight="1" x14ac:dyDescent="0.2">
      <c r="A521" s="16"/>
      <c r="B521" s="20"/>
      <c r="C521" s="18" t="s">
        <v>16</v>
      </c>
      <c r="D521" s="19">
        <v>123.9</v>
      </c>
      <c r="E521" s="20"/>
      <c r="F521" s="21">
        <v>-4726047.99</v>
      </c>
    </row>
    <row r="522" spans="1:6" ht="21.95" customHeight="1" x14ac:dyDescent="0.2">
      <c r="A522" s="16"/>
      <c r="B522" s="20"/>
      <c r="C522" s="18" t="s">
        <v>175</v>
      </c>
      <c r="D522" s="21">
        <v>2850</v>
      </c>
      <c r="E522" s="20"/>
      <c r="F522" s="21">
        <v>-4728897.99</v>
      </c>
    </row>
    <row r="523" spans="1:6" ht="21.95" customHeight="1" x14ac:dyDescent="0.2">
      <c r="A523" s="16"/>
      <c r="B523" s="20"/>
      <c r="C523" s="18" t="s">
        <v>16</v>
      </c>
      <c r="D523" s="19">
        <v>598.5</v>
      </c>
      <c r="E523" s="20"/>
      <c r="F523" s="21">
        <v>-4729496.49</v>
      </c>
    </row>
    <row r="524" spans="1:6" ht="21.95" customHeight="1" x14ac:dyDescent="0.2">
      <c r="A524" s="16"/>
      <c r="B524" s="20"/>
      <c r="C524" s="18" t="s">
        <v>29</v>
      </c>
      <c r="D524" s="19">
        <v>85.5</v>
      </c>
      <c r="E524" s="20"/>
      <c r="F524" s="21">
        <v>-4729581.99</v>
      </c>
    </row>
    <row r="525" spans="1:6" ht="21.95" customHeight="1" x14ac:dyDescent="0.2">
      <c r="A525" s="16"/>
      <c r="B525" s="20"/>
      <c r="C525" s="18" t="s">
        <v>176</v>
      </c>
      <c r="D525" s="21">
        <v>5330</v>
      </c>
      <c r="E525" s="20"/>
      <c r="F525" s="21">
        <v>-4734911.99</v>
      </c>
    </row>
    <row r="526" spans="1:6" ht="21.95" customHeight="1" x14ac:dyDescent="0.2">
      <c r="A526" s="16"/>
      <c r="B526" s="20"/>
      <c r="C526" s="18" t="s">
        <v>16</v>
      </c>
      <c r="D526" s="21">
        <v>1119.3</v>
      </c>
      <c r="E526" s="20"/>
      <c r="F526" s="21">
        <v>-4736031.29</v>
      </c>
    </row>
    <row r="527" spans="1:6" ht="21.95" customHeight="1" x14ac:dyDescent="0.2">
      <c r="A527" s="16"/>
      <c r="B527" s="20"/>
      <c r="C527" s="18" t="s">
        <v>29</v>
      </c>
      <c r="D527" s="19">
        <v>159.9</v>
      </c>
      <c r="E527" s="20"/>
      <c r="F527" s="21">
        <v>-4736191.1900000004</v>
      </c>
    </row>
    <row r="528" spans="1:6" ht="21.95" customHeight="1" x14ac:dyDescent="0.2">
      <c r="A528" s="16"/>
      <c r="B528" s="20"/>
      <c r="C528" s="18" t="s">
        <v>57</v>
      </c>
      <c r="D528" s="19">
        <v>210</v>
      </c>
      <c r="E528" s="20"/>
      <c r="F528" s="21">
        <v>-4736401.1900000004</v>
      </c>
    </row>
    <row r="529" spans="1:6" ht="21.95" customHeight="1" x14ac:dyDescent="0.2">
      <c r="A529" s="16"/>
      <c r="B529" s="20"/>
      <c r="C529" s="18" t="s">
        <v>16</v>
      </c>
      <c r="D529" s="19">
        <v>44.1</v>
      </c>
      <c r="E529" s="20"/>
      <c r="F529" s="21">
        <v>-4736445.29</v>
      </c>
    </row>
    <row r="530" spans="1:6" ht="29.85" customHeight="1" x14ac:dyDescent="0.2">
      <c r="A530" s="16"/>
      <c r="B530" s="17">
        <v>207292</v>
      </c>
      <c r="C530" s="22" t="s">
        <v>177</v>
      </c>
      <c r="D530" s="20"/>
      <c r="E530" s="21">
        <v>400000</v>
      </c>
      <c r="F530" s="21">
        <v>-4336445.29</v>
      </c>
    </row>
    <row r="531" spans="1:6" ht="29.85" customHeight="1" x14ac:dyDescent="0.2">
      <c r="A531" s="16"/>
      <c r="B531" s="17">
        <v>5913407</v>
      </c>
      <c r="C531" s="22" t="s">
        <v>178</v>
      </c>
      <c r="D531" s="20"/>
      <c r="E531" s="19">
        <v>317.66000000000003</v>
      </c>
      <c r="F531" s="21">
        <v>-4336127.63</v>
      </c>
    </row>
    <row r="532" spans="1:6" ht="29.85" customHeight="1" x14ac:dyDescent="0.2">
      <c r="A532" s="16"/>
      <c r="B532" s="17">
        <v>140950</v>
      </c>
      <c r="C532" s="22" t="s">
        <v>179</v>
      </c>
      <c r="D532" s="20"/>
      <c r="E532" s="21">
        <v>2000000</v>
      </c>
      <c r="F532" s="21">
        <v>-2336127.63</v>
      </c>
    </row>
    <row r="533" spans="1:6" ht="29.85" customHeight="1" x14ac:dyDescent="0.2">
      <c r="A533" s="16"/>
      <c r="B533" s="17">
        <v>844769</v>
      </c>
      <c r="C533" s="22" t="s">
        <v>180</v>
      </c>
      <c r="D533" s="20"/>
      <c r="E533" s="21">
        <v>1000000</v>
      </c>
      <c r="F533" s="21">
        <v>-1336127.6299999999</v>
      </c>
    </row>
    <row r="534" spans="1:6" ht="29.85" customHeight="1" x14ac:dyDescent="0.2">
      <c r="A534" s="16"/>
      <c r="B534" s="17">
        <v>844772</v>
      </c>
      <c r="C534" s="22" t="s">
        <v>181</v>
      </c>
      <c r="D534" s="20"/>
      <c r="E534" s="21">
        <v>1000000</v>
      </c>
      <c r="F534" s="21">
        <v>-336127.63</v>
      </c>
    </row>
    <row r="535" spans="1:6" ht="29.85" customHeight="1" x14ac:dyDescent="0.2">
      <c r="A535" s="16"/>
      <c r="B535" s="17">
        <v>844790</v>
      </c>
      <c r="C535" s="22" t="s">
        <v>182</v>
      </c>
      <c r="D535" s="20"/>
      <c r="E535" s="21">
        <v>350000</v>
      </c>
      <c r="F535" s="21">
        <v>13872.37</v>
      </c>
    </row>
    <row r="536" spans="1:6" ht="29.85" customHeight="1" x14ac:dyDescent="0.2">
      <c r="A536" s="16"/>
      <c r="B536" s="17">
        <v>1160</v>
      </c>
      <c r="C536" s="22" t="s">
        <v>71</v>
      </c>
      <c r="D536" s="20"/>
      <c r="E536" s="21">
        <v>100000</v>
      </c>
      <c r="F536" s="21">
        <v>113872.37</v>
      </c>
    </row>
    <row r="537" spans="1:6" ht="29.85" customHeight="1" x14ac:dyDescent="0.2">
      <c r="A537" s="16"/>
      <c r="B537" s="17">
        <v>1162</v>
      </c>
      <c r="C537" s="22" t="s">
        <v>71</v>
      </c>
      <c r="D537" s="20"/>
      <c r="E537" s="21">
        <v>100000</v>
      </c>
      <c r="F537" s="21">
        <v>213872.37</v>
      </c>
    </row>
    <row r="538" spans="1:6" ht="29.85" customHeight="1" x14ac:dyDescent="0.2">
      <c r="A538" s="16"/>
      <c r="B538" s="17">
        <v>4090806</v>
      </c>
      <c r="C538" s="22" t="s">
        <v>183</v>
      </c>
      <c r="D538" s="21">
        <v>65482.86</v>
      </c>
      <c r="E538" s="20"/>
      <c r="F538" s="21">
        <v>148389.51</v>
      </c>
    </row>
    <row r="539" spans="1:6" ht="29.85" customHeight="1" x14ac:dyDescent="0.2">
      <c r="A539" s="16"/>
      <c r="B539" s="17">
        <v>1100</v>
      </c>
      <c r="C539" s="22" t="s">
        <v>155</v>
      </c>
      <c r="D539" s="20"/>
      <c r="E539" s="21">
        <v>90475</v>
      </c>
      <c r="F539" s="21">
        <v>238864.51</v>
      </c>
    </row>
    <row r="540" spans="1:6" ht="21.95" customHeight="1" x14ac:dyDescent="0.2">
      <c r="A540" s="16"/>
      <c r="B540" s="17">
        <v>1664</v>
      </c>
      <c r="C540" s="18" t="s">
        <v>54</v>
      </c>
      <c r="D540" s="21">
        <v>300000</v>
      </c>
      <c r="E540" s="20"/>
      <c r="F540" s="21">
        <v>-61135.49</v>
      </c>
    </row>
    <row r="541" spans="1:6" ht="21.95" customHeight="1" x14ac:dyDescent="0.2">
      <c r="A541" s="23"/>
      <c r="B541" s="20"/>
      <c r="C541" s="18" t="s">
        <v>26</v>
      </c>
      <c r="D541" s="21">
        <v>29801.77</v>
      </c>
      <c r="E541" s="20"/>
      <c r="F541" s="21">
        <v>-90937.26</v>
      </c>
    </row>
    <row r="542" spans="1:6" ht="22.35" customHeight="1" x14ac:dyDescent="0.2">
      <c r="A542" s="32">
        <v>44711</v>
      </c>
      <c r="B542" s="23"/>
      <c r="C542" s="34" t="s">
        <v>36</v>
      </c>
      <c r="D542" s="35">
        <v>19744.759999999998</v>
      </c>
      <c r="E542" s="23"/>
      <c r="F542" s="35">
        <v>-110682.02</v>
      </c>
    </row>
    <row r="543" spans="1:6" ht="29.85" customHeight="1" x14ac:dyDescent="0.2">
      <c r="A543" s="16"/>
      <c r="B543" s="20"/>
      <c r="C543" s="22" t="s">
        <v>184</v>
      </c>
      <c r="D543" s="19">
        <v>329.08</v>
      </c>
      <c r="E543" s="20"/>
      <c r="F543" s="21">
        <v>-111011.1</v>
      </c>
    </row>
    <row r="544" spans="1:6" ht="29.85" customHeight="1" x14ac:dyDescent="0.2">
      <c r="A544" s="23"/>
      <c r="B544" s="20"/>
      <c r="C544" s="22" t="s">
        <v>185</v>
      </c>
      <c r="D544" s="21">
        <v>40312.21</v>
      </c>
      <c r="E544" s="20"/>
      <c r="F544" s="21">
        <v>-151323.31</v>
      </c>
    </row>
    <row r="545" spans="1:6" ht="29.85" customHeight="1" x14ac:dyDescent="0.2">
      <c r="A545" s="24">
        <v>44712</v>
      </c>
      <c r="B545" s="17">
        <v>1100</v>
      </c>
      <c r="C545" s="22" t="s">
        <v>105</v>
      </c>
      <c r="D545" s="20"/>
      <c r="E545" s="21">
        <v>258400.01</v>
      </c>
      <c r="F545" s="21">
        <v>107076.7</v>
      </c>
    </row>
    <row r="546" spans="1:6" ht="21.95" customHeight="1" x14ac:dyDescent="0.2">
      <c r="A546" s="16"/>
      <c r="B546" s="17">
        <v>1456</v>
      </c>
      <c r="C546" s="18" t="s">
        <v>20</v>
      </c>
      <c r="D546" s="21">
        <v>517000</v>
      </c>
      <c r="E546" s="20"/>
      <c r="F546" s="21">
        <v>-409923.3</v>
      </c>
    </row>
    <row r="547" spans="1:6" ht="21.95" customHeight="1" x14ac:dyDescent="0.2">
      <c r="A547" s="16"/>
      <c r="B547" s="17">
        <v>1681</v>
      </c>
      <c r="C547" s="18" t="s">
        <v>20</v>
      </c>
      <c r="D547" s="21">
        <v>2000000</v>
      </c>
      <c r="E547" s="20"/>
      <c r="F547" s="21">
        <v>-2409923.2999999998</v>
      </c>
    </row>
    <row r="548" spans="1:6" ht="21.95" customHeight="1" x14ac:dyDescent="0.2">
      <c r="A548" s="16"/>
      <c r="B548" s="17">
        <v>1634</v>
      </c>
      <c r="C548" s="18" t="s">
        <v>20</v>
      </c>
      <c r="D548" s="21">
        <v>358500</v>
      </c>
      <c r="E548" s="20"/>
      <c r="F548" s="21">
        <v>-2768423.3</v>
      </c>
    </row>
    <row r="549" spans="1:6" ht="21.95" customHeight="1" x14ac:dyDescent="0.2">
      <c r="A549" s="16"/>
      <c r="B549" s="20"/>
      <c r="C549" s="18" t="s">
        <v>28</v>
      </c>
      <c r="D549" s="21">
        <v>1816</v>
      </c>
      <c r="E549" s="20"/>
      <c r="F549" s="21">
        <v>-2770239.3</v>
      </c>
    </row>
    <row r="550" spans="1:6" ht="21.95" customHeight="1" x14ac:dyDescent="0.2">
      <c r="A550" s="16"/>
      <c r="B550" s="20"/>
      <c r="C550" s="18" t="s">
        <v>16</v>
      </c>
      <c r="D550" s="19">
        <v>381.36</v>
      </c>
      <c r="E550" s="20"/>
      <c r="F550" s="21">
        <v>-2770620.66</v>
      </c>
    </row>
    <row r="551" spans="1:6" ht="21.95" customHeight="1" x14ac:dyDescent="0.2">
      <c r="A551" s="16"/>
      <c r="B551" s="20"/>
      <c r="C551" s="18" t="s">
        <v>21</v>
      </c>
      <c r="D551" s="19">
        <v>590</v>
      </c>
      <c r="E551" s="20"/>
      <c r="F551" s="21">
        <v>-2771210.66</v>
      </c>
    </row>
    <row r="552" spans="1:6" ht="21.95" customHeight="1" x14ac:dyDescent="0.2">
      <c r="A552" s="16"/>
      <c r="B552" s="20"/>
      <c r="C552" s="18" t="s">
        <v>16</v>
      </c>
      <c r="D552" s="19">
        <v>123.9</v>
      </c>
      <c r="E552" s="20"/>
      <c r="F552" s="21">
        <v>-2771334.56</v>
      </c>
    </row>
    <row r="553" spans="1:6" ht="21.95" customHeight="1" x14ac:dyDescent="0.2">
      <c r="A553" s="16"/>
      <c r="B553" s="20"/>
      <c r="C553" s="18" t="s">
        <v>57</v>
      </c>
      <c r="D553" s="21">
        <v>2000</v>
      </c>
      <c r="E553" s="20"/>
      <c r="F553" s="21">
        <v>-2773334.56</v>
      </c>
    </row>
    <row r="554" spans="1:6" ht="21.95" customHeight="1" x14ac:dyDescent="0.2">
      <c r="A554" s="16"/>
      <c r="B554" s="20"/>
      <c r="C554" s="18" t="s">
        <v>16</v>
      </c>
      <c r="D554" s="19">
        <v>420</v>
      </c>
      <c r="E554" s="20"/>
      <c r="F554" s="21">
        <v>-2773754.56</v>
      </c>
    </row>
    <row r="555" spans="1:6" ht="21.95" customHeight="1" x14ac:dyDescent="0.2">
      <c r="A555" s="16"/>
      <c r="B555" s="20"/>
      <c r="C555" s="18" t="s">
        <v>29</v>
      </c>
      <c r="D555" s="19">
        <v>60</v>
      </c>
      <c r="E555" s="20"/>
      <c r="F555" s="21">
        <v>-2773814.56</v>
      </c>
    </row>
    <row r="556" spans="1:6" ht="29.85" customHeight="1" x14ac:dyDescent="0.2">
      <c r="A556" s="16"/>
      <c r="B556" s="17">
        <v>1025</v>
      </c>
      <c r="C556" s="22" t="s">
        <v>86</v>
      </c>
      <c r="D556" s="20"/>
      <c r="E556" s="21">
        <v>99000</v>
      </c>
      <c r="F556" s="21">
        <v>-2674814.56</v>
      </c>
    </row>
    <row r="557" spans="1:6" ht="29.85" customHeight="1" x14ac:dyDescent="0.2">
      <c r="A557" s="16"/>
      <c r="B557" s="17">
        <v>1027</v>
      </c>
      <c r="C557" s="22" t="s">
        <v>86</v>
      </c>
      <c r="D557" s="20"/>
      <c r="E557" s="21">
        <v>100000</v>
      </c>
      <c r="F557" s="21">
        <v>-2574814.56</v>
      </c>
    </row>
    <row r="558" spans="1:6" ht="29.85" customHeight="1" x14ac:dyDescent="0.2">
      <c r="A558" s="16"/>
      <c r="B558" s="17">
        <v>1029</v>
      </c>
      <c r="C558" s="22" t="s">
        <v>86</v>
      </c>
      <c r="D558" s="20"/>
      <c r="E558" s="21">
        <v>99000</v>
      </c>
      <c r="F558" s="21">
        <v>-2475814.56</v>
      </c>
    </row>
    <row r="559" spans="1:6" ht="29.85" customHeight="1" x14ac:dyDescent="0.2">
      <c r="A559" s="16"/>
      <c r="B559" s="17">
        <v>1031</v>
      </c>
      <c r="C559" s="22" t="s">
        <v>86</v>
      </c>
      <c r="D559" s="20"/>
      <c r="E559" s="21">
        <v>52000</v>
      </c>
      <c r="F559" s="21">
        <v>-2423814.56</v>
      </c>
    </row>
    <row r="560" spans="1:6" ht="21.95" customHeight="1" x14ac:dyDescent="0.2">
      <c r="A560" s="16"/>
      <c r="B560" s="17">
        <v>18282291</v>
      </c>
      <c r="C560" s="18" t="s">
        <v>22</v>
      </c>
      <c r="D560" s="20"/>
      <c r="E560" s="21">
        <v>4367123.82</v>
      </c>
      <c r="F560" s="21">
        <v>1943309.26</v>
      </c>
    </row>
    <row r="561" spans="1:6" ht="29.85" customHeight="1" x14ac:dyDescent="0.2">
      <c r="A561" s="16"/>
      <c r="B561" s="17">
        <v>4149524</v>
      </c>
      <c r="C561" s="22" t="s">
        <v>23</v>
      </c>
      <c r="D561" s="21">
        <v>725000</v>
      </c>
      <c r="E561" s="20"/>
      <c r="F561" s="21">
        <v>1218309.26</v>
      </c>
    </row>
    <row r="562" spans="1:6" ht="29.85" customHeight="1" x14ac:dyDescent="0.2">
      <c r="A562" s="16"/>
      <c r="B562" s="17">
        <v>4155035</v>
      </c>
      <c r="C562" s="22" t="s">
        <v>23</v>
      </c>
      <c r="D562" s="21">
        <v>950000</v>
      </c>
      <c r="E562" s="20"/>
      <c r="F562" s="21">
        <v>268309.26</v>
      </c>
    </row>
    <row r="563" spans="1:6" ht="21.95" customHeight="1" x14ac:dyDescent="0.2">
      <c r="A563" s="16"/>
      <c r="B563" s="17">
        <v>18282292</v>
      </c>
      <c r="C563" s="18" t="s">
        <v>22</v>
      </c>
      <c r="D563" s="20"/>
      <c r="E563" s="21">
        <v>10933027.49</v>
      </c>
      <c r="F563" s="21">
        <v>11201336.75</v>
      </c>
    </row>
    <row r="564" spans="1:6" ht="29.85" customHeight="1" x14ac:dyDescent="0.2">
      <c r="A564" s="16"/>
      <c r="B564" s="17">
        <v>4160877</v>
      </c>
      <c r="C564" s="22" t="s">
        <v>23</v>
      </c>
      <c r="D564" s="21">
        <v>8000000</v>
      </c>
      <c r="E564" s="20"/>
      <c r="F564" s="21">
        <v>3201336.75</v>
      </c>
    </row>
    <row r="565" spans="1:6" ht="29.85" customHeight="1" x14ac:dyDescent="0.2">
      <c r="A565" s="16"/>
      <c r="B565" s="17">
        <v>4166968</v>
      </c>
      <c r="C565" s="22" t="s">
        <v>186</v>
      </c>
      <c r="D565" s="21">
        <v>134552</v>
      </c>
      <c r="E565" s="20"/>
      <c r="F565" s="21">
        <v>3066784.75</v>
      </c>
    </row>
    <row r="566" spans="1:6" ht="26.25" customHeight="1" x14ac:dyDescent="0.2">
      <c r="A566" s="16"/>
      <c r="B566" s="25">
        <v>4169567</v>
      </c>
      <c r="C566" s="26" t="s">
        <v>77</v>
      </c>
      <c r="D566" s="27">
        <v>1000000</v>
      </c>
      <c r="E566" s="28"/>
      <c r="F566" s="27">
        <v>2066784.75</v>
      </c>
    </row>
    <row r="567" spans="1:6" ht="5.25" customHeight="1" x14ac:dyDescent="0.2">
      <c r="A567" s="29"/>
      <c r="B567" s="30"/>
      <c r="C567" s="30"/>
      <c r="D567" s="30"/>
      <c r="E567" s="30"/>
      <c r="F567" s="30"/>
    </row>
    <row r="568" spans="1:6" ht="29.85" customHeight="1" x14ac:dyDescent="0.2">
      <c r="A568" s="23"/>
      <c r="B568" s="17">
        <v>4169790</v>
      </c>
      <c r="C568" s="22" t="s">
        <v>77</v>
      </c>
      <c r="D568" s="21">
        <v>1500000</v>
      </c>
      <c r="E568" s="20"/>
      <c r="F568" s="21">
        <v>566784.75</v>
      </c>
    </row>
    <row r="569" spans="1:6" ht="22.35" customHeight="1" x14ac:dyDescent="0.2">
      <c r="A569" s="32">
        <v>44712</v>
      </c>
      <c r="B569" s="23"/>
      <c r="C569" s="34" t="s">
        <v>26</v>
      </c>
      <c r="D569" s="35">
        <v>18336.5</v>
      </c>
      <c r="E569" s="23"/>
      <c r="F569" s="44">
        <v>548448.25</v>
      </c>
    </row>
    <row r="570" spans="1:6" ht="22.35" customHeight="1" x14ac:dyDescent="0.2">
      <c r="A570" s="9"/>
      <c r="B570" s="45"/>
      <c r="C570" s="46" t="s">
        <v>36</v>
      </c>
      <c r="D570" s="47">
        <v>3650.4</v>
      </c>
      <c r="E570" s="45"/>
      <c r="F570" s="48">
        <v>544797.85</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workbookViewId="0">
      <selection sqref="A1:H1"/>
    </sheetView>
  </sheetViews>
  <sheetFormatPr baseColWidth="10" defaultColWidth="9.33203125" defaultRowHeight="12.75" x14ac:dyDescent="0.2"/>
  <cols>
    <col min="1" max="1" width="9.5" customWidth="1"/>
    <col min="2" max="2" width="1.1640625" customWidth="1"/>
    <col min="3" max="3" width="8.5" customWidth="1"/>
    <col min="4" max="4" width="2.1640625" customWidth="1"/>
    <col min="5" max="5" width="7.33203125" customWidth="1"/>
    <col min="6" max="6" width="11.5" customWidth="1"/>
    <col min="7" max="7" width="5.1640625" customWidth="1"/>
    <col min="8" max="8" width="0.6640625" customWidth="1"/>
    <col min="9" max="9" width="10.1640625" customWidth="1"/>
    <col min="10" max="10" width="10.83203125" customWidth="1"/>
    <col min="11" max="11" width="5.33203125" customWidth="1"/>
    <col min="12" max="12" width="5.5" customWidth="1"/>
    <col min="13" max="13" width="6.5" customWidth="1"/>
    <col min="14" max="14" width="2" customWidth="1"/>
    <col min="15" max="15" width="8.5" customWidth="1"/>
    <col min="16" max="16" width="6" customWidth="1"/>
    <col min="17" max="17" width="2.5" customWidth="1"/>
    <col min="18" max="18" width="14" customWidth="1"/>
    <col min="19" max="19" width="2.5" customWidth="1"/>
    <col min="20" max="20" width="17.33203125" customWidth="1"/>
  </cols>
  <sheetData>
    <row r="1" spans="1:20" ht="30" customHeight="1" x14ac:dyDescent="0.2">
      <c r="A1" s="134" t="s">
        <v>187</v>
      </c>
      <c r="B1" s="134"/>
      <c r="C1" s="134"/>
      <c r="D1" s="134"/>
      <c r="E1" s="134"/>
      <c r="F1" s="134"/>
      <c r="G1" s="134"/>
      <c r="H1" s="134"/>
    </row>
    <row r="2" spans="1:20" ht="54" customHeight="1" x14ac:dyDescent="0.2">
      <c r="A2" s="98" t="s">
        <v>188</v>
      </c>
      <c r="B2" s="98"/>
      <c r="C2" s="98"/>
      <c r="D2" s="98"/>
      <c r="E2" s="98"/>
      <c r="F2" s="98"/>
      <c r="G2" s="98"/>
      <c r="H2" s="98"/>
      <c r="I2" s="98"/>
      <c r="J2" s="98"/>
      <c r="K2" s="98"/>
      <c r="L2" s="98"/>
      <c r="M2" s="98"/>
      <c r="N2" s="98"/>
      <c r="O2" s="98"/>
      <c r="P2" s="98"/>
      <c r="Q2" s="98"/>
      <c r="R2" s="98"/>
      <c r="S2" s="98"/>
      <c r="T2" s="98"/>
    </row>
    <row r="3" spans="1:20" ht="15.95" customHeight="1" x14ac:dyDescent="0.2">
      <c r="A3" s="135" t="s">
        <v>189</v>
      </c>
      <c r="B3" s="135"/>
      <c r="C3" s="135"/>
      <c r="D3" s="135"/>
      <c r="E3" s="135"/>
      <c r="F3" s="135"/>
      <c r="G3" s="135"/>
      <c r="H3" s="135"/>
      <c r="I3" s="135"/>
      <c r="J3" s="135"/>
      <c r="K3" s="135"/>
      <c r="L3" s="136" t="s">
        <v>190</v>
      </c>
      <c r="M3" s="136"/>
      <c r="N3" s="136"/>
      <c r="O3" s="136"/>
      <c r="P3" s="136"/>
      <c r="Q3" s="136"/>
      <c r="R3" s="136"/>
    </row>
    <row r="4" spans="1:20" ht="31.35" customHeight="1" x14ac:dyDescent="0.2">
      <c r="A4" s="137" t="s">
        <v>191</v>
      </c>
      <c r="B4" s="137"/>
      <c r="C4" s="137"/>
      <c r="D4" s="137"/>
      <c r="E4" s="137"/>
      <c r="F4" s="137"/>
      <c r="G4" s="137"/>
      <c r="H4" s="137"/>
      <c r="I4" s="137"/>
      <c r="J4" s="137"/>
      <c r="K4" s="137"/>
      <c r="L4" s="138">
        <v>776342.71</v>
      </c>
      <c r="M4" s="138"/>
      <c r="N4" s="138"/>
      <c r="O4" s="138"/>
      <c r="P4" s="138"/>
      <c r="Q4" s="138"/>
      <c r="R4" s="138"/>
    </row>
    <row r="5" spans="1:20" ht="33" customHeight="1" x14ac:dyDescent="0.2">
      <c r="A5" s="105" t="s">
        <v>192</v>
      </c>
      <c r="B5" s="105"/>
      <c r="C5" s="105"/>
      <c r="D5" s="105"/>
      <c r="E5" s="105"/>
      <c r="F5" s="105"/>
      <c r="G5" s="105"/>
      <c r="H5" s="105"/>
      <c r="I5" s="105"/>
      <c r="J5" s="105"/>
      <c r="K5" s="105"/>
      <c r="L5" s="131">
        <v>539825.52</v>
      </c>
      <c r="M5" s="131"/>
      <c r="N5" s="131"/>
      <c r="O5" s="131"/>
      <c r="P5" s="131"/>
      <c r="Q5" s="131"/>
      <c r="R5" s="131"/>
    </row>
    <row r="6" spans="1:20" ht="33" customHeight="1" x14ac:dyDescent="0.2">
      <c r="A6" s="105" t="s">
        <v>193</v>
      </c>
      <c r="B6" s="105"/>
      <c r="C6" s="105"/>
      <c r="D6" s="105"/>
      <c r="E6" s="105"/>
      <c r="F6" s="105"/>
      <c r="G6" s="105"/>
      <c r="H6" s="105"/>
      <c r="I6" s="105"/>
      <c r="J6" s="105"/>
      <c r="K6" s="105"/>
      <c r="L6" s="131">
        <v>1284902.3700000001</v>
      </c>
      <c r="M6" s="131"/>
      <c r="N6" s="131"/>
      <c r="O6" s="131"/>
      <c r="P6" s="131"/>
      <c r="Q6" s="131"/>
      <c r="R6" s="131"/>
    </row>
    <row r="7" spans="1:20" ht="33.200000000000003" customHeight="1" x14ac:dyDescent="0.2">
      <c r="A7" s="132" t="s">
        <v>194</v>
      </c>
      <c r="B7" s="132"/>
      <c r="C7" s="132"/>
      <c r="D7" s="132"/>
      <c r="E7" s="132"/>
      <c r="F7" s="132"/>
      <c r="G7" s="132"/>
      <c r="H7" s="132"/>
      <c r="I7" s="132"/>
      <c r="J7" s="132"/>
      <c r="K7" s="132"/>
      <c r="L7" s="133">
        <v>16699.990000000002</v>
      </c>
      <c r="M7" s="133"/>
      <c r="N7" s="133"/>
      <c r="O7" s="133"/>
      <c r="P7" s="133"/>
      <c r="Q7" s="133"/>
      <c r="R7" s="133"/>
    </row>
    <row r="8" spans="1:20" ht="54" customHeight="1" x14ac:dyDescent="0.2">
      <c r="A8" s="98" t="s">
        <v>195</v>
      </c>
      <c r="B8" s="98"/>
      <c r="C8" s="98"/>
      <c r="D8" s="98"/>
      <c r="E8" s="98"/>
      <c r="F8" s="98"/>
      <c r="G8" s="98"/>
      <c r="H8" s="98"/>
      <c r="I8" s="98"/>
      <c r="J8" s="98"/>
      <c r="K8" s="98"/>
      <c r="L8" s="98"/>
      <c r="M8" s="98"/>
      <c r="N8" s="98"/>
      <c r="O8" s="98"/>
      <c r="P8" s="98"/>
      <c r="Q8" s="98"/>
      <c r="R8" s="98"/>
      <c r="S8" s="98"/>
      <c r="T8" s="98"/>
    </row>
    <row r="9" spans="1:20" ht="24" customHeight="1" x14ac:dyDescent="0.2">
      <c r="A9" s="129" t="s">
        <v>196</v>
      </c>
      <c r="B9" s="129"/>
      <c r="C9" s="130" t="s">
        <v>197</v>
      </c>
      <c r="D9" s="130"/>
      <c r="E9" s="109" t="s">
        <v>198</v>
      </c>
      <c r="F9" s="109"/>
      <c r="G9" s="109" t="s">
        <v>10</v>
      </c>
      <c r="H9" s="109"/>
      <c r="I9" s="109"/>
      <c r="J9" s="109"/>
      <c r="K9" s="109"/>
      <c r="L9" s="123" t="s">
        <v>199</v>
      </c>
      <c r="M9" s="123"/>
      <c r="N9" s="121" t="s">
        <v>200</v>
      </c>
      <c r="O9" s="121"/>
      <c r="P9" s="121"/>
      <c r="Q9" s="121" t="s">
        <v>201</v>
      </c>
      <c r="R9" s="121"/>
    </row>
    <row r="10" spans="1:20" ht="20.45" customHeight="1" x14ac:dyDescent="0.2">
      <c r="A10" s="125">
        <v>44679</v>
      </c>
      <c r="B10" s="125"/>
      <c r="C10" s="126">
        <v>44710</v>
      </c>
      <c r="D10" s="126"/>
      <c r="E10" s="127" t="s">
        <v>202</v>
      </c>
      <c r="F10" s="127"/>
      <c r="G10" s="127" t="s">
        <v>203</v>
      </c>
      <c r="H10" s="127"/>
      <c r="I10" s="127"/>
      <c r="J10" s="127"/>
      <c r="K10" s="127"/>
      <c r="L10" s="128">
        <v>82</v>
      </c>
      <c r="M10" s="128"/>
      <c r="N10" s="119">
        <v>65</v>
      </c>
      <c r="O10" s="119"/>
      <c r="P10" s="119"/>
      <c r="Q10" s="120">
        <v>5330</v>
      </c>
      <c r="R10" s="120"/>
    </row>
    <row r="11" spans="1:20" ht="54" customHeight="1" x14ac:dyDescent="0.2">
      <c r="A11" s="98" t="s">
        <v>204</v>
      </c>
      <c r="B11" s="98"/>
      <c r="C11" s="98"/>
      <c r="D11" s="98"/>
      <c r="E11" s="98"/>
      <c r="F11" s="98"/>
      <c r="G11" s="98"/>
      <c r="H11" s="98"/>
      <c r="I11" s="98"/>
      <c r="J11" s="98"/>
      <c r="K11" s="98"/>
      <c r="L11" s="98"/>
      <c r="M11" s="98"/>
      <c r="N11" s="98"/>
      <c r="O11" s="98"/>
      <c r="P11" s="98"/>
      <c r="Q11" s="98"/>
      <c r="R11" s="98"/>
      <c r="S11" s="98"/>
      <c r="T11" s="98"/>
    </row>
    <row r="12" spans="1:20" ht="24" customHeight="1" x14ac:dyDescent="0.2">
      <c r="A12" s="3" t="s">
        <v>8</v>
      </c>
      <c r="B12" s="109" t="s">
        <v>205</v>
      </c>
      <c r="C12" s="109"/>
      <c r="D12" s="121" t="s">
        <v>206</v>
      </c>
      <c r="E12" s="121"/>
      <c r="F12" s="121" t="s">
        <v>207</v>
      </c>
      <c r="G12" s="121"/>
      <c r="H12" s="122" t="s">
        <v>208</v>
      </c>
      <c r="I12" s="122"/>
      <c r="J12" s="52" t="s">
        <v>209</v>
      </c>
      <c r="K12" s="123" t="s">
        <v>210</v>
      </c>
      <c r="L12" s="123"/>
      <c r="M12" s="121" t="s">
        <v>211</v>
      </c>
      <c r="N12" s="121"/>
      <c r="O12" s="53" t="s">
        <v>212</v>
      </c>
      <c r="P12" s="124" t="s">
        <v>213</v>
      </c>
      <c r="Q12" s="124"/>
      <c r="R12" s="121" t="s">
        <v>214</v>
      </c>
      <c r="S12" s="121"/>
    </row>
    <row r="13" spans="1:20" ht="25.7" customHeight="1" x14ac:dyDescent="0.2">
      <c r="A13" s="54">
        <v>44690</v>
      </c>
      <c r="B13" s="115" t="s">
        <v>215</v>
      </c>
      <c r="C13" s="115"/>
      <c r="D13" s="116" t="s">
        <v>216</v>
      </c>
      <c r="E13" s="116"/>
      <c r="F13" s="116" t="s">
        <v>217</v>
      </c>
      <c r="G13" s="116"/>
      <c r="H13" s="117" t="s">
        <v>216</v>
      </c>
      <c r="I13" s="117"/>
      <c r="J13" s="55">
        <v>44652</v>
      </c>
      <c r="K13" s="118">
        <v>44681</v>
      </c>
      <c r="L13" s="118"/>
      <c r="M13" s="112">
        <v>0.8</v>
      </c>
      <c r="N13" s="112"/>
      <c r="O13" s="56" t="s">
        <v>218</v>
      </c>
      <c r="P13" s="113" t="s">
        <v>218</v>
      </c>
      <c r="Q13" s="113"/>
      <c r="R13" s="114">
        <v>28149.7</v>
      </c>
      <c r="S13" s="114"/>
    </row>
  </sheetData>
  <mergeCells count="44">
    <mergeCell ref="A1:H1"/>
    <mergeCell ref="A2:T2"/>
    <mergeCell ref="A3:K3"/>
    <mergeCell ref="L3:R3"/>
    <mergeCell ref="A4:K4"/>
    <mergeCell ref="L4:R4"/>
    <mergeCell ref="A5:K5"/>
    <mergeCell ref="L5:R5"/>
    <mergeCell ref="A6:K6"/>
    <mergeCell ref="L6:R6"/>
    <mergeCell ref="A7:K7"/>
    <mergeCell ref="L7:R7"/>
    <mergeCell ref="A8:T8"/>
    <mergeCell ref="A9:B9"/>
    <mergeCell ref="C9:D9"/>
    <mergeCell ref="E9:F9"/>
    <mergeCell ref="G9:K9"/>
    <mergeCell ref="L9:M9"/>
    <mergeCell ref="N9:P9"/>
    <mergeCell ref="Q9:R9"/>
    <mergeCell ref="N10:P10"/>
    <mergeCell ref="Q10:R10"/>
    <mergeCell ref="A11:T11"/>
    <mergeCell ref="B12:C12"/>
    <mergeCell ref="D12:E12"/>
    <mergeCell ref="F12:G12"/>
    <mergeCell ref="H12:I12"/>
    <mergeCell ref="K12:L12"/>
    <mergeCell ref="M12:N12"/>
    <mergeCell ref="P12:Q12"/>
    <mergeCell ref="R12:S12"/>
    <mergeCell ref="A10:B10"/>
    <mergeCell ref="C10:D10"/>
    <mergeCell ref="E10:F10"/>
    <mergeCell ref="G10:K10"/>
    <mergeCell ref="L10:M10"/>
    <mergeCell ref="M13:N13"/>
    <mergeCell ref="P13:Q13"/>
    <mergeCell ref="R13:S13"/>
    <mergeCell ref="B13:C13"/>
    <mergeCell ref="D13:E13"/>
    <mergeCell ref="F13:G13"/>
    <mergeCell ref="H13:I13"/>
    <mergeCell ref="K13:L1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workbookViewId="0">
      <selection sqref="A1:D1"/>
    </sheetView>
  </sheetViews>
  <sheetFormatPr baseColWidth="10" defaultColWidth="9.33203125" defaultRowHeight="12.75" x14ac:dyDescent="0.2"/>
  <cols>
    <col min="1" max="1" width="72.6640625" customWidth="1"/>
    <col min="2" max="2" width="22.83203125" customWidth="1"/>
    <col min="3" max="3" width="16.83203125" customWidth="1"/>
    <col min="4" max="4" width="25.83203125" customWidth="1"/>
  </cols>
  <sheetData>
    <row r="1" spans="1:4" ht="51.2" customHeight="1" x14ac:dyDescent="0.2">
      <c r="A1" s="139" t="s">
        <v>219</v>
      </c>
      <c r="B1" s="139"/>
      <c r="C1" s="139"/>
      <c r="D1" s="139"/>
    </row>
    <row r="2" spans="1:4" ht="15.95" customHeight="1" x14ac:dyDescent="0.2">
      <c r="A2" s="57"/>
      <c r="B2" s="57"/>
      <c r="C2" s="57"/>
    </row>
    <row r="3" spans="1:4" ht="15.2" customHeight="1" x14ac:dyDescent="0.2">
      <c r="A3" s="58" t="s">
        <v>220</v>
      </c>
      <c r="B3" s="59">
        <v>4025</v>
      </c>
      <c r="C3" s="58" t="s">
        <v>221</v>
      </c>
    </row>
    <row r="4" spans="1:4" ht="17.100000000000001" customHeight="1" x14ac:dyDescent="0.2">
      <c r="A4" s="60" t="s">
        <v>222</v>
      </c>
      <c r="B4" s="20"/>
      <c r="C4" s="20"/>
    </row>
    <row r="5" spans="1:4" ht="17.100000000000001" customHeight="1" x14ac:dyDescent="0.2">
      <c r="A5" s="61" t="s">
        <v>223</v>
      </c>
      <c r="B5" s="20"/>
      <c r="C5" s="20"/>
    </row>
    <row r="6" spans="1:4" ht="17.100000000000001" customHeight="1" x14ac:dyDescent="0.2">
      <c r="A6" s="61" t="s">
        <v>224</v>
      </c>
      <c r="B6" s="62" t="s">
        <v>225</v>
      </c>
      <c r="C6" s="63" t="s">
        <v>226</v>
      </c>
    </row>
    <row r="7" spans="1:4" ht="17.100000000000001" customHeight="1" x14ac:dyDescent="0.2">
      <c r="A7" s="61" t="s">
        <v>227</v>
      </c>
      <c r="B7" s="62" t="s">
        <v>228</v>
      </c>
      <c r="C7" s="63" t="s">
        <v>226</v>
      </c>
    </row>
    <row r="8" spans="1:4" ht="17.100000000000001" customHeight="1" x14ac:dyDescent="0.2">
      <c r="A8" s="61" t="s">
        <v>229</v>
      </c>
      <c r="B8" s="62" t="s">
        <v>228</v>
      </c>
      <c r="C8" s="63" t="s">
        <v>226</v>
      </c>
    </row>
    <row r="9" spans="1:4" ht="17.100000000000001" customHeight="1" x14ac:dyDescent="0.2">
      <c r="A9" s="61" t="s">
        <v>230</v>
      </c>
      <c r="B9" s="64">
        <v>75</v>
      </c>
      <c r="C9" s="63" t="s">
        <v>226</v>
      </c>
    </row>
    <row r="10" spans="1:4" ht="17.100000000000001" customHeight="1" x14ac:dyDescent="0.2">
      <c r="A10" s="61" t="s">
        <v>231</v>
      </c>
      <c r="B10" s="20"/>
      <c r="C10" s="20"/>
    </row>
    <row r="11" spans="1:4" ht="17.100000000000001" customHeight="1" x14ac:dyDescent="0.2">
      <c r="A11" s="61" t="s">
        <v>232</v>
      </c>
      <c r="B11" s="62" t="s">
        <v>233</v>
      </c>
      <c r="C11" s="63" t="s">
        <v>226</v>
      </c>
    </row>
    <row r="12" spans="1:4" ht="17.100000000000001" customHeight="1" x14ac:dyDescent="0.2">
      <c r="A12" s="60" t="s">
        <v>234</v>
      </c>
      <c r="B12" s="65" t="s">
        <v>235</v>
      </c>
      <c r="C12" s="60" t="s">
        <v>236</v>
      </c>
    </row>
    <row r="13" spans="1:4" ht="17.100000000000001" customHeight="1" x14ac:dyDescent="0.2">
      <c r="A13" s="60" t="s">
        <v>237</v>
      </c>
      <c r="B13" s="20"/>
      <c r="C13" s="20"/>
    </row>
    <row r="14" spans="1:4" ht="17.100000000000001" customHeight="1" x14ac:dyDescent="0.2">
      <c r="A14" s="61" t="s">
        <v>238</v>
      </c>
      <c r="B14" s="51">
        <v>1695</v>
      </c>
      <c r="C14" s="63" t="s">
        <v>226</v>
      </c>
    </row>
    <row r="15" spans="1:4" ht="17.100000000000001" customHeight="1" x14ac:dyDescent="0.2">
      <c r="A15" s="61" t="s">
        <v>239</v>
      </c>
      <c r="B15" s="51">
        <v>1140</v>
      </c>
      <c r="C15" s="63" t="s">
        <v>226</v>
      </c>
    </row>
    <row r="16" spans="1:4" ht="44.1" customHeight="1" x14ac:dyDescent="0.2">
      <c r="A16" s="22" t="s">
        <v>240</v>
      </c>
      <c r="B16" s="51">
        <v>22430</v>
      </c>
      <c r="C16" s="63" t="s">
        <v>226</v>
      </c>
    </row>
    <row r="17" spans="1:3" ht="17.100000000000001" customHeight="1" x14ac:dyDescent="0.2">
      <c r="A17" s="61" t="s">
        <v>241</v>
      </c>
      <c r="B17" s="51">
        <v>1020</v>
      </c>
      <c r="C17" s="63" t="s">
        <v>242</v>
      </c>
    </row>
    <row r="18" spans="1:3" ht="17.100000000000001" customHeight="1" x14ac:dyDescent="0.2">
      <c r="A18" s="61" t="s">
        <v>243</v>
      </c>
      <c r="B18" s="51">
        <v>1550</v>
      </c>
      <c r="C18" s="63" t="s">
        <v>242</v>
      </c>
    </row>
    <row r="19" spans="1:3" ht="17.100000000000001" customHeight="1" x14ac:dyDescent="0.2">
      <c r="A19" s="61" t="s">
        <v>244</v>
      </c>
      <c r="B19" s="51">
        <v>5430</v>
      </c>
      <c r="C19" s="63" t="s">
        <v>242</v>
      </c>
    </row>
    <row r="20" spans="1:3" ht="17.100000000000001" customHeight="1" x14ac:dyDescent="0.2">
      <c r="A20" s="61" t="s">
        <v>245</v>
      </c>
      <c r="B20" s="64">
        <v>890</v>
      </c>
      <c r="C20" s="63" t="s">
        <v>226</v>
      </c>
    </row>
    <row r="21" spans="1:3" ht="17.100000000000001" customHeight="1" x14ac:dyDescent="0.2">
      <c r="A21" s="60" t="s">
        <v>246</v>
      </c>
      <c r="B21" s="66">
        <v>620</v>
      </c>
      <c r="C21" s="60" t="s">
        <v>236</v>
      </c>
    </row>
    <row r="22" spans="1:3" ht="17.100000000000001" customHeight="1" x14ac:dyDescent="0.2">
      <c r="A22" s="60" t="s">
        <v>247</v>
      </c>
      <c r="B22" s="67">
        <v>1180</v>
      </c>
      <c r="C22" s="60" t="s">
        <v>236</v>
      </c>
    </row>
    <row r="23" spans="1:3" ht="17.100000000000001" customHeight="1" x14ac:dyDescent="0.2">
      <c r="A23" s="60" t="s">
        <v>248</v>
      </c>
      <c r="B23" s="66">
        <v>680</v>
      </c>
      <c r="C23" s="60" t="s">
        <v>236</v>
      </c>
    </row>
    <row r="24" spans="1:3" ht="17.100000000000001" customHeight="1" x14ac:dyDescent="0.2">
      <c r="A24" s="60" t="s">
        <v>249</v>
      </c>
      <c r="B24" s="20"/>
      <c r="C24" s="20"/>
    </row>
    <row r="25" spans="1:3" ht="17.100000000000001" customHeight="1" x14ac:dyDescent="0.2">
      <c r="A25" s="61" t="s">
        <v>250</v>
      </c>
      <c r="B25" s="62" t="s">
        <v>251</v>
      </c>
      <c r="C25" s="63" t="s">
        <v>226</v>
      </c>
    </row>
    <row r="26" spans="1:3" ht="17.100000000000001" customHeight="1" x14ac:dyDescent="0.2">
      <c r="A26" s="61" t="s">
        <v>252</v>
      </c>
      <c r="B26" s="62" t="s">
        <v>253</v>
      </c>
      <c r="C26" s="63" t="s">
        <v>254</v>
      </c>
    </row>
    <row r="27" spans="1:3" ht="17.100000000000001" customHeight="1" x14ac:dyDescent="0.2">
      <c r="A27" s="60" t="s">
        <v>255</v>
      </c>
      <c r="B27" s="67">
        <v>1175</v>
      </c>
      <c r="C27" s="22" t="s">
        <v>256</v>
      </c>
    </row>
    <row r="28" spans="1:3" ht="17.100000000000001" customHeight="1" x14ac:dyDescent="0.2">
      <c r="A28" s="60" t="s">
        <v>257</v>
      </c>
      <c r="B28" s="67">
        <v>1090</v>
      </c>
      <c r="C28" s="60" t="s">
        <v>236</v>
      </c>
    </row>
    <row r="29" spans="1:3" ht="17.100000000000001" customHeight="1" x14ac:dyDescent="0.2">
      <c r="A29" s="60" t="s">
        <v>258</v>
      </c>
      <c r="B29" s="65" t="s">
        <v>259</v>
      </c>
      <c r="C29" s="60" t="s">
        <v>236</v>
      </c>
    </row>
    <row r="30" spans="1:3" ht="17.100000000000001" customHeight="1" x14ac:dyDescent="0.2">
      <c r="A30" s="60" t="s">
        <v>260</v>
      </c>
      <c r="B30" s="67">
        <v>2000</v>
      </c>
      <c r="C30" s="60" t="s">
        <v>261</v>
      </c>
    </row>
    <row r="31" spans="1:3" ht="17.100000000000001" customHeight="1" x14ac:dyDescent="0.2">
      <c r="A31" s="60" t="s">
        <v>262</v>
      </c>
      <c r="B31" s="67">
        <v>2400</v>
      </c>
      <c r="C31" s="60" t="s">
        <v>236</v>
      </c>
    </row>
    <row r="32" spans="1:3" ht="17.100000000000001" customHeight="1" x14ac:dyDescent="0.2">
      <c r="A32" s="60" t="s">
        <v>263</v>
      </c>
      <c r="B32" s="67">
        <v>2400</v>
      </c>
      <c r="C32" s="60" t="s">
        <v>236</v>
      </c>
    </row>
    <row r="33" spans="1:3" ht="17.100000000000001" customHeight="1" x14ac:dyDescent="0.2">
      <c r="A33" s="60" t="s">
        <v>264</v>
      </c>
      <c r="B33" s="66">
        <v>650</v>
      </c>
      <c r="C33" s="60" t="s">
        <v>236</v>
      </c>
    </row>
    <row r="34" spans="1:3" ht="17.100000000000001" customHeight="1" x14ac:dyDescent="0.2">
      <c r="A34" s="60" t="s">
        <v>265</v>
      </c>
      <c r="B34" s="66">
        <v>650</v>
      </c>
      <c r="C34" s="60" t="s">
        <v>236</v>
      </c>
    </row>
    <row r="35" spans="1:3" ht="17.100000000000001" customHeight="1" x14ac:dyDescent="0.2">
      <c r="A35" s="60" t="s">
        <v>266</v>
      </c>
      <c r="B35" s="66">
        <v>650</v>
      </c>
      <c r="C35" s="60" t="s">
        <v>236</v>
      </c>
    </row>
    <row r="36" spans="1:3" ht="27" customHeight="1" x14ac:dyDescent="0.2">
      <c r="A36" s="60" t="s">
        <v>267</v>
      </c>
      <c r="B36" s="66">
        <v>650</v>
      </c>
      <c r="C36" s="60" t="s">
        <v>236</v>
      </c>
    </row>
    <row r="37" spans="1:3" ht="17.100000000000001" customHeight="1" x14ac:dyDescent="0.2">
      <c r="A37" s="60" t="s">
        <v>268</v>
      </c>
      <c r="B37" s="65" t="s">
        <v>269</v>
      </c>
      <c r="C37" s="60" t="s">
        <v>236</v>
      </c>
    </row>
    <row r="38" spans="1:3" ht="17.100000000000001" customHeight="1" x14ac:dyDescent="0.2">
      <c r="A38" s="60" t="s">
        <v>270</v>
      </c>
      <c r="B38" s="66">
        <v>130</v>
      </c>
      <c r="C38" s="60" t="s">
        <v>236</v>
      </c>
    </row>
  </sheetData>
  <mergeCells count="1">
    <mergeCell ref="A1:D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workbookViewId="0">
      <selection activeCell="B24" sqref="B24"/>
    </sheetView>
  </sheetViews>
  <sheetFormatPr baseColWidth="10" defaultColWidth="9.33203125" defaultRowHeight="12.75" x14ac:dyDescent="0.2"/>
  <cols>
    <col min="1" max="1" width="67.83203125" customWidth="1"/>
    <col min="2" max="2" width="28" customWidth="1"/>
    <col min="3" max="3" width="16.83203125" customWidth="1"/>
    <col min="4" max="4" width="25.83203125" customWidth="1"/>
  </cols>
  <sheetData>
    <row r="1" spans="1:3" ht="15.95" customHeight="1" x14ac:dyDescent="0.2">
      <c r="A1" s="49" t="s">
        <v>271</v>
      </c>
      <c r="B1" s="50" t="s">
        <v>272</v>
      </c>
      <c r="C1" s="68" t="s">
        <v>273</v>
      </c>
    </row>
    <row r="2" spans="1:3" ht="15.2" customHeight="1" x14ac:dyDescent="0.2">
      <c r="A2" s="58" t="s">
        <v>274</v>
      </c>
      <c r="B2" s="23"/>
      <c r="C2" s="23"/>
    </row>
    <row r="3" spans="1:3" ht="17.100000000000001" customHeight="1" x14ac:dyDescent="0.2">
      <c r="A3" s="60" t="s">
        <v>275</v>
      </c>
      <c r="B3" s="66">
        <v>0</v>
      </c>
      <c r="C3" s="60" t="s">
        <v>236</v>
      </c>
    </row>
    <row r="4" spans="1:3" ht="17.100000000000001" customHeight="1" x14ac:dyDescent="0.2">
      <c r="A4" s="60" t="s">
        <v>276</v>
      </c>
      <c r="B4" s="20"/>
      <c r="C4" s="20"/>
    </row>
    <row r="5" spans="1:3" ht="17.100000000000001" customHeight="1" x14ac:dyDescent="0.2">
      <c r="A5" s="61" t="s">
        <v>277</v>
      </c>
      <c r="B5" s="20"/>
      <c r="C5" s="20"/>
    </row>
    <row r="6" spans="1:3" ht="17.100000000000001" customHeight="1" x14ac:dyDescent="0.2">
      <c r="A6" s="61" t="s">
        <v>278</v>
      </c>
      <c r="B6" s="64">
        <v>20</v>
      </c>
      <c r="C6" s="63" t="s">
        <v>226</v>
      </c>
    </row>
    <row r="7" spans="1:3" ht="17.100000000000001" customHeight="1" x14ac:dyDescent="0.2">
      <c r="A7" s="61" t="s">
        <v>279</v>
      </c>
      <c r="B7" s="64">
        <v>50</v>
      </c>
      <c r="C7" s="63" t="s">
        <v>226</v>
      </c>
    </row>
    <row r="8" spans="1:3" ht="17.100000000000001" customHeight="1" x14ac:dyDescent="0.2">
      <c r="A8" s="61" t="s">
        <v>280</v>
      </c>
      <c r="B8" s="64">
        <v>130</v>
      </c>
      <c r="C8" s="63" t="s">
        <v>226</v>
      </c>
    </row>
    <row r="9" spans="1:3" ht="17.100000000000001" customHeight="1" x14ac:dyDescent="0.2">
      <c r="A9" s="61" t="s">
        <v>281</v>
      </c>
      <c r="B9" s="64">
        <v>320</v>
      </c>
      <c r="C9" s="63" t="s">
        <v>226</v>
      </c>
    </row>
    <row r="10" spans="1:3" ht="17.100000000000001" customHeight="1" x14ac:dyDescent="0.2">
      <c r="A10" s="61" t="s">
        <v>282</v>
      </c>
      <c r="B10" s="20"/>
      <c r="C10" s="20"/>
    </row>
    <row r="11" spans="1:3" ht="17.100000000000001" customHeight="1" x14ac:dyDescent="0.2">
      <c r="A11" s="61" t="s">
        <v>283</v>
      </c>
      <c r="B11" s="64">
        <v>300</v>
      </c>
      <c r="C11" s="63" t="s">
        <v>226</v>
      </c>
    </row>
    <row r="12" spans="1:3" ht="17.100000000000001" customHeight="1" x14ac:dyDescent="0.2">
      <c r="A12" s="61" t="s">
        <v>284</v>
      </c>
      <c r="B12" s="64">
        <v>450</v>
      </c>
      <c r="C12" s="63" t="s">
        <v>226</v>
      </c>
    </row>
    <row r="13" spans="1:3" ht="17.100000000000001" customHeight="1" x14ac:dyDescent="0.2">
      <c r="A13" s="61" t="s">
        <v>285</v>
      </c>
      <c r="B13" s="64">
        <v>600</v>
      </c>
      <c r="C13" s="63" t="s">
        <v>226</v>
      </c>
    </row>
    <row r="14" spans="1:3" ht="17.100000000000001" customHeight="1" x14ac:dyDescent="0.2">
      <c r="A14" s="60" t="s">
        <v>286</v>
      </c>
      <c r="B14" s="66">
        <v>46</v>
      </c>
      <c r="C14" s="60" t="s">
        <v>236</v>
      </c>
    </row>
    <row r="15" spans="1:3" ht="17.100000000000001" customHeight="1" x14ac:dyDescent="0.2">
      <c r="A15" s="60" t="s">
        <v>287</v>
      </c>
      <c r="B15" s="20"/>
      <c r="C15" s="20"/>
    </row>
    <row r="16" spans="1:3" ht="17.100000000000001" customHeight="1" x14ac:dyDescent="0.2">
      <c r="A16" s="61" t="s">
        <v>288</v>
      </c>
      <c r="B16" s="64">
        <v>35</v>
      </c>
      <c r="C16" s="63" t="s">
        <v>226</v>
      </c>
    </row>
    <row r="17" spans="1:4" ht="17.100000000000001" customHeight="1" x14ac:dyDescent="0.2">
      <c r="A17" s="61" t="s">
        <v>289</v>
      </c>
      <c r="B17" s="64">
        <v>40</v>
      </c>
      <c r="C17" s="63" t="s">
        <v>226</v>
      </c>
    </row>
    <row r="18" spans="1:4" ht="17.100000000000001" customHeight="1" x14ac:dyDescent="0.2">
      <c r="A18" s="60" t="s">
        <v>290</v>
      </c>
      <c r="B18" s="20"/>
      <c r="C18" s="20"/>
    </row>
    <row r="19" spans="1:4" ht="17.100000000000001" customHeight="1" x14ac:dyDescent="0.2">
      <c r="A19" s="61" t="s">
        <v>291</v>
      </c>
      <c r="B19" s="64">
        <v>70</v>
      </c>
      <c r="C19" s="63" t="s">
        <v>226</v>
      </c>
    </row>
    <row r="20" spans="1:4" ht="17.100000000000001" customHeight="1" x14ac:dyDescent="0.2">
      <c r="A20" s="61" t="s">
        <v>292</v>
      </c>
      <c r="B20" s="64">
        <v>130</v>
      </c>
      <c r="C20" s="63" t="s">
        <v>226</v>
      </c>
    </row>
    <row r="21" spans="1:4" ht="17.100000000000001" customHeight="1" x14ac:dyDescent="0.2">
      <c r="A21" s="61" t="s">
        <v>293</v>
      </c>
      <c r="B21" s="64">
        <v>40</v>
      </c>
      <c r="C21" s="63" t="s">
        <v>294</v>
      </c>
    </row>
    <row r="22" spans="1:4" ht="17.100000000000001" customHeight="1" x14ac:dyDescent="0.2">
      <c r="A22" s="60" t="s">
        <v>295</v>
      </c>
      <c r="B22" s="20"/>
      <c r="C22" s="20"/>
    </row>
    <row r="23" spans="1:4" ht="17.100000000000001" customHeight="1" x14ac:dyDescent="0.2">
      <c r="A23" s="61" t="s">
        <v>296</v>
      </c>
      <c r="B23" s="64">
        <v>70</v>
      </c>
      <c r="C23" s="63" t="s">
        <v>226</v>
      </c>
    </row>
    <row r="24" spans="1:4" ht="17.100000000000001" customHeight="1" x14ac:dyDescent="0.2">
      <c r="A24" s="61" t="s">
        <v>297</v>
      </c>
      <c r="B24" s="64">
        <v>130</v>
      </c>
      <c r="C24" s="63" t="s">
        <v>226</v>
      </c>
    </row>
    <row r="25" spans="1:4" ht="17.100000000000001" customHeight="1" x14ac:dyDescent="0.2">
      <c r="A25" s="61" t="s">
        <v>298</v>
      </c>
      <c r="B25" s="64">
        <v>150</v>
      </c>
      <c r="C25" s="63" t="s">
        <v>242</v>
      </c>
    </row>
    <row r="26" spans="1:4" ht="17.100000000000001" customHeight="1" x14ac:dyDescent="0.2">
      <c r="A26" s="60" t="s">
        <v>299</v>
      </c>
      <c r="B26" s="20"/>
      <c r="C26" s="20"/>
    </row>
    <row r="27" spans="1:4" ht="17.45" customHeight="1" x14ac:dyDescent="0.2">
      <c r="A27" s="69" t="s">
        <v>300</v>
      </c>
      <c r="B27" s="70">
        <v>10</v>
      </c>
      <c r="C27" s="71" t="s">
        <v>242</v>
      </c>
    </row>
    <row r="28" spans="1:4" ht="38.85" customHeight="1" x14ac:dyDescent="0.2">
      <c r="A28" s="98" t="s">
        <v>301</v>
      </c>
      <c r="B28" s="98"/>
      <c r="C28" s="98"/>
      <c r="D28" s="98"/>
    </row>
    <row r="29" spans="1:4" ht="38.85" customHeight="1" x14ac:dyDescent="0.2">
      <c r="A29" s="98" t="s">
        <v>302</v>
      </c>
      <c r="B29" s="98"/>
      <c r="C29" s="98"/>
      <c r="D29" s="98"/>
    </row>
    <row r="30" spans="1:4" ht="131.25" customHeight="1" x14ac:dyDescent="0.2">
      <c r="A30" s="98" t="s">
        <v>303</v>
      </c>
      <c r="B30" s="98"/>
      <c r="C30" s="98"/>
      <c r="D30" s="98"/>
    </row>
    <row r="31" spans="1:4" ht="408.95" customHeight="1" x14ac:dyDescent="0.2">
      <c r="A31" s="140" t="s">
        <v>304</v>
      </c>
      <c r="B31" s="140"/>
      <c r="C31" s="140"/>
      <c r="D31" s="140"/>
    </row>
    <row r="32" spans="1:4" ht="243.2" customHeight="1" x14ac:dyDescent="0.2">
      <c r="A32" s="140"/>
      <c r="B32" s="140"/>
      <c r="C32" s="140"/>
      <c r="D32" s="140"/>
    </row>
  </sheetData>
  <mergeCells count="4">
    <mergeCell ref="A28:D28"/>
    <mergeCell ref="A29:D29"/>
    <mergeCell ref="A30:D30"/>
    <mergeCell ref="A31:D3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election sqref="A1:B1"/>
    </sheetView>
  </sheetViews>
  <sheetFormatPr baseColWidth="10" defaultColWidth="9.33203125" defaultRowHeight="12.75" x14ac:dyDescent="0.2"/>
  <cols>
    <col min="1" max="1" width="68.83203125" customWidth="1"/>
    <col min="2" max="2" width="69.5" customWidth="1"/>
  </cols>
  <sheetData>
    <row r="1" spans="1:2" ht="192.6" customHeight="1" x14ac:dyDescent="0.2">
      <c r="A1" s="140" t="s">
        <v>305</v>
      </c>
      <c r="B1" s="140"/>
    </row>
    <row r="2" spans="1:2" ht="83.1" customHeight="1" x14ac:dyDescent="0.2">
      <c r="A2" s="72" t="s">
        <v>306</v>
      </c>
      <c r="B2" s="73" t="s">
        <v>307</v>
      </c>
    </row>
    <row r="3" spans="1:2" ht="39.6" customHeight="1" x14ac:dyDescent="0.2">
      <c r="A3" s="141" t="s">
        <v>308</v>
      </c>
      <c r="B3" s="141"/>
    </row>
  </sheetData>
  <mergeCells count="2">
    <mergeCell ref="A1:B1"/>
    <mergeCell ref="A3:B3"/>
  </mergeCells>
  <hyperlinks>
    <hyperlink ref="A1" r:id="rId1" display="http://www.argentina.gob.ar/ui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54"/>
  <sheetViews>
    <sheetView workbookViewId="0">
      <selection activeCell="G20" sqref="G20"/>
    </sheetView>
  </sheetViews>
  <sheetFormatPr baseColWidth="10" defaultRowHeight="15" x14ac:dyDescent="0.2"/>
  <cols>
    <col min="1" max="1" width="59.1640625" style="74" customWidth="1"/>
    <col min="2" max="2" width="17.6640625" style="74" customWidth="1"/>
    <col min="3" max="3" width="18.33203125" style="74" customWidth="1"/>
    <col min="4" max="16384" width="12" style="74"/>
  </cols>
  <sheetData>
    <row r="3" spans="1:5" x14ac:dyDescent="0.2">
      <c r="A3" s="86" t="s">
        <v>365</v>
      </c>
      <c r="B3" s="74" t="s">
        <v>368</v>
      </c>
      <c r="C3" s="74" t="s">
        <v>369</v>
      </c>
    </row>
    <row r="4" spans="1:5" x14ac:dyDescent="0.2">
      <c r="A4" s="74" t="s">
        <v>336</v>
      </c>
      <c r="B4" s="87">
        <v>550000</v>
      </c>
      <c r="C4" s="87"/>
      <c r="D4" s="74" t="s">
        <v>371</v>
      </c>
    </row>
    <row r="5" spans="1:5" x14ac:dyDescent="0.2">
      <c r="A5" s="74" t="s">
        <v>345</v>
      </c>
      <c r="B5" s="87">
        <v>5250000</v>
      </c>
      <c r="C5" s="87">
        <v>280000</v>
      </c>
      <c r="D5" s="74">
        <f>GETPIVOTDATA("Suma de Débito",$A$3,"Movimiento","Bco Coinag")-GETPIVOTDATA("Suma de Crédito",$A$3,"Movimiento","Bco Coinag")</f>
        <v>4970000</v>
      </c>
      <c r="E5" s="74" t="s">
        <v>371</v>
      </c>
    </row>
    <row r="6" spans="1:5" x14ac:dyDescent="0.2">
      <c r="A6" s="74" t="s">
        <v>346</v>
      </c>
      <c r="B6" s="87">
        <v>7645000</v>
      </c>
      <c r="C6" s="87">
        <v>3000000</v>
      </c>
      <c r="D6" s="74">
        <f>GETPIVOTDATA("Suma de Débito",$A$3,"Movimiento","Bco Comafi")-GETPIVOTDATA("Suma de Crédito",$A$3,"Movimiento","Bco Comafi")</f>
        <v>4645000</v>
      </c>
      <c r="E6" s="74" t="s">
        <v>371</v>
      </c>
    </row>
    <row r="7" spans="1:5" x14ac:dyDescent="0.2">
      <c r="A7" s="74" t="s">
        <v>347</v>
      </c>
      <c r="B7" s="87">
        <v>15510000</v>
      </c>
      <c r="C7" s="87">
        <v>3270000</v>
      </c>
      <c r="D7" s="74">
        <f>GETPIVOTDATA("Suma de Débito",$A$3,"Movimiento","Bco Frances")-GETPIVOTDATA("Suma de Crédito",$A$3,"Movimiento","Bco Frances")</f>
        <v>12240000</v>
      </c>
      <c r="E7" s="74" t="s">
        <v>371</v>
      </c>
    </row>
    <row r="8" spans="1:5" x14ac:dyDescent="0.2">
      <c r="A8" s="74" t="s">
        <v>332</v>
      </c>
      <c r="B8" s="87">
        <v>7280000</v>
      </c>
      <c r="C8" s="87">
        <v>9750000</v>
      </c>
      <c r="D8" s="74" t="s">
        <v>371</v>
      </c>
    </row>
    <row r="9" spans="1:5" x14ac:dyDescent="0.2">
      <c r="A9" s="74" t="s">
        <v>348</v>
      </c>
      <c r="B9" s="87">
        <v>410000</v>
      </c>
      <c r="C9" s="92">
        <v>2830000</v>
      </c>
      <c r="D9" s="74">
        <f>GETPIVOTDATA("Suma de Débito",$A$3,"Movimiento","Bco ICBC")-GETPIVOTDATA("Suma de Crédito",$A$3,"Movimiento","Bco ICBC")</f>
        <v>-2420000</v>
      </c>
      <c r="E9" s="74" t="s">
        <v>371</v>
      </c>
    </row>
    <row r="10" spans="1:5" x14ac:dyDescent="0.2">
      <c r="A10" s="74" t="s">
        <v>344</v>
      </c>
      <c r="B10" s="87">
        <v>1745000</v>
      </c>
      <c r="C10" s="92">
        <v>4490000</v>
      </c>
      <c r="D10" s="74">
        <f>GETPIVOTDATA("Suma de Débito",$A$3,"Movimiento","Bco Itau")-GETPIVOTDATA("Suma de Crédito",$A$3,"Movimiento","Bco Itau")</f>
        <v>-2745000</v>
      </c>
      <c r="E10" s="74" t="s">
        <v>371</v>
      </c>
    </row>
    <row r="11" spans="1:5" x14ac:dyDescent="0.2">
      <c r="A11" s="74" t="s">
        <v>333</v>
      </c>
      <c r="B11" s="87">
        <v>3800000</v>
      </c>
      <c r="C11" s="87">
        <v>1300000</v>
      </c>
      <c r="D11" s="74" t="s">
        <v>371</v>
      </c>
    </row>
    <row r="12" spans="1:5" x14ac:dyDescent="0.2">
      <c r="A12" s="74" t="s">
        <v>330</v>
      </c>
      <c r="B12" s="87"/>
      <c r="C12" s="87">
        <v>3817800</v>
      </c>
      <c r="D12" s="74" t="s">
        <v>371</v>
      </c>
    </row>
    <row r="13" spans="1:5" x14ac:dyDescent="0.2">
      <c r="A13" s="74" t="s">
        <v>340</v>
      </c>
      <c r="B13" s="87">
        <v>25275000</v>
      </c>
      <c r="C13" s="87"/>
      <c r="D13" s="74" t="s">
        <v>371</v>
      </c>
    </row>
    <row r="14" spans="1:5" x14ac:dyDescent="0.2">
      <c r="A14" s="74" t="s">
        <v>334</v>
      </c>
      <c r="B14" s="87"/>
      <c r="C14" s="87">
        <v>2380000</v>
      </c>
      <c r="D14" s="74" t="s">
        <v>371</v>
      </c>
    </row>
    <row r="15" spans="1:5" x14ac:dyDescent="0.2">
      <c r="A15" s="74" t="s">
        <v>322</v>
      </c>
      <c r="B15" s="87">
        <v>27804205.009999998</v>
      </c>
      <c r="C15" s="87"/>
      <c r="D15" s="74" t="s">
        <v>371</v>
      </c>
    </row>
    <row r="16" spans="1:5" x14ac:dyDescent="0.2">
      <c r="A16" s="88" t="s">
        <v>327</v>
      </c>
      <c r="B16" s="89">
        <v>92791.01</v>
      </c>
      <c r="C16" s="89"/>
      <c r="D16" s="94">
        <f>+GETPIVOTDATA("Suma de Débito",$A$3,"Movimiento","Comision")+'MOV DE ABRIL'!B2</f>
        <v>93041.01</v>
      </c>
      <c r="E16" s="96"/>
    </row>
    <row r="17" spans="1:5" x14ac:dyDescent="0.2">
      <c r="A17" s="74" t="s">
        <v>325</v>
      </c>
      <c r="B17" s="87"/>
      <c r="C17" s="87">
        <v>62645885.659999989</v>
      </c>
      <c r="D17" s="74" t="s">
        <v>371</v>
      </c>
    </row>
    <row r="18" spans="1:5" x14ac:dyDescent="0.2">
      <c r="A18" s="90" t="s">
        <v>321</v>
      </c>
      <c r="B18" s="91">
        <v>541127.52</v>
      </c>
      <c r="C18" s="91">
        <v>1302</v>
      </c>
      <c r="D18" s="74">
        <f>GETPIVOTDATA("Suma de Débito",$A$3,"Movimiento","Impuesto ley 25.413 credito 0,6%")-GETPIVOTDATA("Suma de Crédito",$A$3,"Movimiento","Impuesto ley 25.413 credito 0,6%")</f>
        <v>539825.52</v>
      </c>
      <c r="E18" s="74" t="s">
        <v>371</v>
      </c>
    </row>
    <row r="19" spans="1:5" x14ac:dyDescent="0.2">
      <c r="A19" s="90" t="s">
        <v>320</v>
      </c>
      <c r="B19" s="91">
        <v>776358.79</v>
      </c>
      <c r="C19" s="91">
        <v>16.079999999999998</v>
      </c>
      <c r="D19" s="74">
        <f>GETPIVOTDATA("Suma de Débito",$A$3,"Movimiento","Impuesto ley 25.413 debito 0,6%")-GETPIVOTDATA("Suma de Crédito",$A$3,"Movimiento","Impuesto ley 25.413 debito 0,6%")</f>
        <v>776342.71000000008</v>
      </c>
    </row>
    <row r="20" spans="1:5" x14ac:dyDescent="0.2">
      <c r="A20" s="88" t="s">
        <v>338</v>
      </c>
      <c r="B20" s="89">
        <v>28149.7</v>
      </c>
      <c r="C20" s="89"/>
      <c r="D20" s="93">
        <v>44682</v>
      </c>
      <c r="E20" s="74" t="s">
        <v>371</v>
      </c>
    </row>
    <row r="21" spans="1:5" x14ac:dyDescent="0.2">
      <c r="A21" s="88" t="s">
        <v>328</v>
      </c>
      <c r="B21" s="89">
        <v>19486.120000000003</v>
      </c>
      <c r="C21" s="89"/>
      <c r="D21" s="94">
        <f>+GETPIVOTDATA("Suma de Débito",$A$3,"Movimiento","Iva")+'MOV DE ABRIL'!B3</f>
        <v>19538.620000000003</v>
      </c>
      <c r="E21" s="96"/>
    </row>
    <row r="22" spans="1:5" x14ac:dyDescent="0.2">
      <c r="A22" s="88" t="s">
        <v>339</v>
      </c>
      <c r="B22" s="89">
        <v>2955.72</v>
      </c>
      <c r="C22" s="89"/>
      <c r="D22" s="93">
        <v>44682</v>
      </c>
      <c r="E22" s="74" t="s">
        <v>371</v>
      </c>
    </row>
    <row r="23" spans="1:5" x14ac:dyDescent="0.2">
      <c r="A23" s="88" t="s">
        <v>331</v>
      </c>
      <c r="B23" s="89">
        <v>2754.4500000000003</v>
      </c>
      <c r="C23" s="89"/>
      <c r="D23" s="93">
        <v>44682</v>
      </c>
      <c r="E23" s="95" t="s">
        <v>371</v>
      </c>
    </row>
    <row r="24" spans="1:5" x14ac:dyDescent="0.2">
      <c r="A24" s="74" t="s">
        <v>341</v>
      </c>
      <c r="B24" s="87">
        <v>4385.97</v>
      </c>
      <c r="C24" s="87"/>
      <c r="D24" s="74" t="s">
        <v>371</v>
      </c>
    </row>
    <row r="25" spans="1:5" x14ac:dyDescent="0.2">
      <c r="A25" s="74" t="s">
        <v>358</v>
      </c>
      <c r="B25" s="87">
        <v>64418.05</v>
      </c>
      <c r="C25" s="87"/>
      <c r="D25" s="74" t="s">
        <v>371</v>
      </c>
    </row>
    <row r="26" spans="1:5" x14ac:dyDescent="0.2">
      <c r="A26" s="74" t="s">
        <v>362</v>
      </c>
      <c r="B26" s="87">
        <v>14139.14</v>
      </c>
      <c r="C26" s="87"/>
      <c r="D26" s="74" t="s">
        <v>371</v>
      </c>
    </row>
    <row r="27" spans="1:5" x14ac:dyDescent="0.2">
      <c r="A27" s="74" t="s">
        <v>360</v>
      </c>
      <c r="B27" s="87">
        <v>52833.77</v>
      </c>
      <c r="C27" s="87"/>
      <c r="D27" s="74" t="s">
        <v>371</v>
      </c>
    </row>
    <row r="28" spans="1:5" x14ac:dyDescent="0.2">
      <c r="A28" s="74" t="s">
        <v>359</v>
      </c>
      <c r="B28" s="87">
        <v>20040.38</v>
      </c>
      <c r="C28" s="87"/>
      <c r="D28" s="74" t="s">
        <v>371</v>
      </c>
    </row>
    <row r="29" spans="1:5" x14ac:dyDescent="0.2">
      <c r="A29" s="74" t="s">
        <v>350</v>
      </c>
      <c r="B29" s="87"/>
      <c r="C29" s="87">
        <v>3195262.21</v>
      </c>
      <c r="D29" s="74" t="s">
        <v>371</v>
      </c>
    </row>
    <row r="30" spans="1:5" x14ac:dyDescent="0.2">
      <c r="A30" s="74" t="s">
        <v>342</v>
      </c>
      <c r="B30" s="87"/>
      <c r="C30" s="87">
        <v>10000000</v>
      </c>
      <c r="D30" s="74" t="s">
        <v>371</v>
      </c>
    </row>
    <row r="31" spans="1:5" x14ac:dyDescent="0.2">
      <c r="A31" s="74" t="s">
        <v>335</v>
      </c>
      <c r="B31" s="87"/>
      <c r="C31" s="87">
        <v>5466856.2199999997</v>
      </c>
      <c r="D31" s="74" t="s">
        <v>371</v>
      </c>
    </row>
    <row r="32" spans="1:5" x14ac:dyDescent="0.2">
      <c r="A32" s="74" t="s">
        <v>343</v>
      </c>
      <c r="B32" s="87"/>
      <c r="C32" s="87">
        <v>1682114.75</v>
      </c>
      <c r="D32" s="74" t="s">
        <v>371</v>
      </c>
    </row>
    <row r="33" spans="1:5" x14ac:dyDescent="0.2">
      <c r="A33" s="74" t="s">
        <v>361</v>
      </c>
      <c r="B33" s="87">
        <v>10889.14</v>
      </c>
      <c r="C33" s="87"/>
      <c r="D33" s="74" t="s">
        <v>371</v>
      </c>
    </row>
    <row r="34" spans="1:5" x14ac:dyDescent="0.2">
      <c r="A34" s="74" t="s">
        <v>363</v>
      </c>
      <c r="B34" s="87">
        <v>46309.84</v>
      </c>
      <c r="C34" s="87"/>
      <c r="D34" s="74" t="s">
        <v>371</v>
      </c>
    </row>
    <row r="35" spans="1:5" x14ac:dyDescent="0.2">
      <c r="A35" s="74" t="s">
        <v>319</v>
      </c>
      <c r="B35" s="87"/>
      <c r="C35" s="87">
        <v>57049763.88000001</v>
      </c>
      <c r="D35" s="74" t="s">
        <v>371</v>
      </c>
    </row>
    <row r="36" spans="1:5" x14ac:dyDescent="0.2">
      <c r="A36" s="74" t="s">
        <v>355</v>
      </c>
      <c r="B36" s="87">
        <v>213098.19</v>
      </c>
      <c r="C36" s="87"/>
      <c r="D36" s="74" t="s">
        <v>371</v>
      </c>
    </row>
    <row r="37" spans="1:5" x14ac:dyDescent="0.2">
      <c r="A37" s="74" t="s">
        <v>356</v>
      </c>
      <c r="B37" s="87">
        <v>331833.51</v>
      </c>
      <c r="C37" s="87"/>
      <c r="D37" s="74" t="s">
        <v>371</v>
      </c>
    </row>
    <row r="38" spans="1:5" x14ac:dyDescent="0.2">
      <c r="A38" s="74" t="s">
        <v>357</v>
      </c>
      <c r="B38" s="87">
        <v>275517.71000000002</v>
      </c>
      <c r="C38" s="87"/>
      <c r="D38" s="74" t="s">
        <v>371</v>
      </c>
    </row>
    <row r="39" spans="1:5" x14ac:dyDescent="0.2">
      <c r="A39" s="74" t="s">
        <v>353</v>
      </c>
      <c r="B39" s="87">
        <v>273381.93999999994</v>
      </c>
      <c r="C39" s="87"/>
      <c r="D39" s="74" t="s">
        <v>371</v>
      </c>
    </row>
    <row r="40" spans="1:5" x14ac:dyDescent="0.2">
      <c r="A40" s="74" t="s">
        <v>354</v>
      </c>
      <c r="B40" s="87">
        <v>512822.89999999997</v>
      </c>
      <c r="C40" s="87"/>
      <c r="D40" s="74" t="s">
        <v>371</v>
      </c>
    </row>
    <row r="41" spans="1:5" x14ac:dyDescent="0.2">
      <c r="A41" s="74" t="s">
        <v>324</v>
      </c>
      <c r="B41" s="87">
        <v>24527.86</v>
      </c>
      <c r="C41" s="87"/>
      <c r="D41" s="74" t="s">
        <v>371</v>
      </c>
    </row>
    <row r="42" spans="1:5" x14ac:dyDescent="0.2">
      <c r="A42" s="74" t="s">
        <v>323</v>
      </c>
      <c r="B42" s="87">
        <v>18484</v>
      </c>
      <c r="C42" s="87"/>
      <c r="D42" s="74" t="s">
        <v>371</v>
      </c>
    </row>
    <row r="43" spans="1:5" x14ac:dyDescent="0.2">
      <c r="A43" s="74" t="s">
        <v>351</v>
      </c>
      <c r="B43" s="87">
        <v>1421190.1400000001</v>
      </c>
      <c r="C43" s="87"/>
      <c r="D43" s="74" t="s">
        <v>371</v>
      </c>
    </row>
    <row r="44" spans="1:5" x14ac:dyDescent="0.2">
      <c r="A44" s="74" t="s">
        <v>364</v>
      </c>
      <c r="B44" s="87">
        <v>1367723.79</v>
      </c>
      <c r="C44" s="87"/>
      <c r="D44" s="74" t="s">
        <v>371</v>
      </c>
    </row>
    <row r="45" spans="1:5" x14ac:dyDescent="0.2">
      <c r="A45" s="74" t="s">
        <v>352</v>
      </c>
      <c r="B45" s="87">
        <v>400748.64</v>
      </c>
      <c r="C45" s="87"/>
      <c r="D45" s="74" t="s">
        <v>371</v>
      </c>
    </row>
    <row r="46" spans="1:5" x14ac:dyDescent="0.2">
      <c r="A46" s="74" t="s">
        <v>326</v>
      </c>
      <c r="B46" s="87">
        <v>59970252.360000007</v>
      </c>
      <c r="C46" s="87"/>
      <c r="D46" s="74">
        <v>-2250058</v>
      </c>
      <c r="E46" s="74" t="s">
        <v>371</v>
      </c>
    </row>
    <row r="47" spans="1:5" x14ac:dyDescent="0.2">
      <c r="A47" s="74" t="s">
        <v>329</v>
      </c>
      <c r="B47" s="87">
        <v>8957.9600000000009</v>
      </c>
      <c r="C47" s="87">
        <v>21.7</v>
      </c>
      <c r="D47" s="74">
        <f>+GETPIVOTDATA("Suma de Débito",$A$3,"Movimiento","Regimen de recaudacion sircreb")-GETPIVOTDATA("Suma de Crédito",$A$3,"Movimiento","Regimen de recaudacion sircreb")</f>
        <v>8936.26</v>
      </c>
      <c r="E47" s="74" t="s">
        <v>371</v>
      </c>
    </row>
    <row r="48" spans="1:5" x14ac:dyDescent="0.2">
      <c r="A48" s="74" t="s">
        <v>314</v>
      </c>
      <c r="B48" s="87"/>
      <c r="C48" s="87"/>
    </row>
    <row r="49" spans="1:5" x14ac:dyDescent="0.2">
      <c r="A49" s="74" t="s">
        <v>337</v>
      </c>
      <c r="B49" s="87">
        <v>9455000</v>
      </c>
      <c r="C49" s="87"/>
      <c r="D49" s="74" t="s">
        <v>371</v>
      </c>
    </row>
    <row r="50" spans="1:5" x14ac:dyDescent="0.2">
      <c r="A50" s="74" t="s">
        <v>349</v>
      </c>
      <c r="B50" s="87"/>
      <c r="C50" s="87">
        <v>1000000</v>
      </c>
      <c r="D50" s="74" t="s">
        <v>371</v>
      </c>
    </row>
    <row r="51" spans="1:5" x14ac:dyDescent="0.2">
      <c r="A51" s="74" t="s">
        <v>366</v>
      </c>
      <c r="B51" s="87"/>
      <c r="C51" s="87"/>
    </row>
    <row r="52" spans="1:5" x14ac:dyDescent="0.2">
      <c r="A52" s="88" t="s">
        <v>370</v>
      </c>
      <c r="B52" s="89">
        <v>52605.65</v>
      </c>
      <c r="C52" s="89"/>
      <c r="D52" s="88" t="s">
        <v>371</v>
      </c>
    </row>
    <row r="53" spans="1:5" x14ac:dyDescent="0.2">
      <c r="A53" s="88" t="s">
        <v>372</v>
      </c>
      <c r="B53" s="89">
        <v>1097349.19</v>
      </c>
      <c r="C53" s="89">
        <v>2658.25</v>
      </c>
      <c r="D53" s="88">
        <f>+GETPIVOTDATA("Suma de Débito",$A$3,"Movimiento","Ret iibb pcia misiones")-GETPIVOTDATA("Suma de Crédito",$A$3,"Movimiento","Ret iibb pcia misiones")</f>
        <v>1094690.94</v>
      </c>
      <c r="E53" s="74" t="s">
        <v>371</v>
      </c>
    </row>
    <row r="54" spans="1:5" x14ac:dyDescent="0.2">
      <c r="A54" s="74" t="s">
        <v>367</v>
      </c>
      <c r="B54" s="87">
        <v>172369338.45000002</v>
      </c>
      <c r="C54" s="87">
        <v>172161680.75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2:B5"/>
  <sheetViews>
    <sheetView workbookViewId="0">
      <selection activeCell="C14" sqref="C14"/>
    </sheetView>
  </sheetViews>
  <sheetFormatPr baseColWidth="10" defaultRowHeight="12.75" x14ac:dyDescent="0.2"/>
  <cols>
    <col min="1" max="1" width="92.1640625" customWidth="1"/>
    <col min="2" max="2" width="17.33203125" customWidth="1"/>
  </cols>
  <sheetData>
    <row r="2" spans="1:2" ht="15" x14ac:dyDescent="0.2">
      <c r="A2" s="76" t="s">
        <v>315</v>
      </c>
      <c r="B2" s="81">
        <v>250</v>
      </c>
    </row>
    <row r="3" spans="1:2" ht="15" x14ac:dyDescent="0.2">
      <c r="A3" s="76" t="s">
        <v>316</v>
      </c>
      <c r="B3" s="81">
        <v>52.5</v>
      </c>
    </row>
    <row r="4" spans="1:2" ht="15" x14ac:dyDescent="0.2">
      <c r="A4" s="76" t="s">
        <v>317</v>
      </c>
      <c r="B4" s="83">
        <v>7763.73</v>
      </c>
    </row>
    <row r="5" spans="1:2" ht="15" x14ac:dyDescent="0.2">
      <c r="A5" s="76" t="s">
        <v>318</v>
      </c>
      <c r="B5" s="83">
        <v>190211.43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Table 1</vt:lpstr>
      <vt:lpstr>Table 2</vt:lpstr>
      <vt:lpstr>Table 3</vt:lpstr>
      <vt:lpstr>Table 4</vt:lpstr>
      <vt:lpstr>Table 5</vt:lpstr>
      <vt:lpstr>Table 6</vt:lpstr>
      <vt:lpstr>Table 7</vt:lpstr>
      <vt:lpstr>Hoja3</vt:lpstr>
      <vt:lpstr>MOV DE ABRIL</vt: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More</cp:lastModifiedBy>
  <dcterms:created xsi:type="dcterms:W3CDTF">2022-06-21T11:46:54Z</dcterms:created>
  <dcterms:modified xsi:type="dcterms:W3CDTF">2022-06-23T11:18:51Z</dcterms:modified>
</cp:coreProperties>
</file>