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1" i="3" l="1"/>
  <c r="F29" i="7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<sst xmlns="http://schemas.openxmlformats.org/spreadsheetml/2006/main" count="251" uniqueCount="75">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</sst>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D26" sqref="D26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0.12019527758195916</v>
      </c>
    </row>
    <row r="4" spans="2:19" x14ac:dyDescent="0.25">
      <c r="B4" s="31">
        <v>44835</v>
      </c>
      <c r="C4" s="34">
        <v>22015.84</v>
      </c>
      <c r="D4" s="35">
        <v>2646.2</v>
      </c>
      <c r="E4" s="7">
        <v>44866</v>
      </c>
      <c r="F4" s="5">
        <v>22015.84</v>
      </c>
      <c r="G4" s="5"/>
      <c r="H4" s="73">
        <f>IFERROR(IF(DAY(E4)&lt;21,EDATE(E4,-1)-DAY(E4)+1,(EDATE(E4,0)-DAY(E4)+1)),"")</f>
        <v>44835</v>
      </c>
      <c r="I4" s="36">
        <f>IFERROR((D4/C4)*F4,"")</f>
        <v>2646.2</v>
      </c>
      <c r="J4" s="37">
        <f>C4-F4-G4</f>
        <v>0</v>
      </c>
      <c r="K4" s="3"/>
      <c r="L4" s="3"/>
      <c r="M4" s="3"/>
      <c r="N4" s="27"/>
      <c r="O4" s="12">
        <f>IFERROR(+D4/C4,0)</f>
        <v>0.12019527758195916</v>
      </c>
      <c r="P4" s="11">
        <f t="shared" ref="P4:P28" si="0">YEAR(B4)</f>
        <v>2022</v>
      </c>
      <c r="Q4" s="11">
        <f t="shared" ref="Q4:Q28" si="1">MONTH(B4)</f>
        <v>10</v>
      </c>
      <c r="R4" s="11" t="str">
        <f>P4&amp;"/"&amp;Q4</f>
        <v>2022/10</v>
      </c>
      <c r="S4" s="13">
        <f>D4</f>
        <v>2646.2</v>
      </c>
    </row>
    <row r="5" spans="2:19" x14ac:dyDescent="0.25">
      <c r="B5" s="31">
        <v>44866</v>
      </c>
      <c r="C5" s="34"/>
      <c r="D5" s="35"/>
      <c r="E5" s="7"/>
      <c r="F5" s="5"/>
      <c r="G5" s="6"/>
      <c r="H5" s="73" t="str">
        <f t="shared" ref="H5:H42" si="2">IFERROR(IF(DAY(E5)&lt;21,EDATE(E5,-1)-DAY(E5)+1,(EDATE(E5,0)-DAY(E5)+1)),"")</f>
        <v/>
      </c>
      <c r="I5" s="36" t="str">
        <f t="shared" ref="I5:I42" si="3">IFERROR((D5/C5)*F5,"")</f>
        <v/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</v>
      </c>
      <c r="P5" s="11">
        <f t="shared" si="0"/>
        <v>2022</v>
      </c>
      <c r="Q5" s="11">
        <f t="shared" si="1"/>
        <v>11</v>
      </c>
      <c r="R5" s="11" t="str">
        <f t="shared" ref="R5:R28" si="6">P5&amp;"/"&amp;Q5</f>
        <v>2022/11</v>
      </c>
      <c r="S5" s="13">
        <f t="shared" ref="S5:S28" si="7">D5</f>
        <v>0</v>
      </c>
    </row>
    <row r="6" spans="2:19" x14ac:dyDescent="0.25">
      <c r="B6" s="31">
        <v>44896</v>
      </c>
      <c r="C6" s="34"/>
      <c r="D6" s="35"/>
      <c r="E6" s="7"/>
      <c r="F6" s="5"/>
      <c r="G6" s="6"/>
      <c r="H6" s="73" t="str">
        <f t="shared" si="2"/>
        <v/>
      </c>
      <c r="I6" s="36" t="str">
        <f t="shared" si="3"/>
        <v/>
      </c>
      <c r="J6" s="37">
        <f t="shared" si="4"/>
        <v>0</v>
      </c>
      <c r="K6" s="3"/>
      <c r="L6" s="3"/>
      <c r="M6" s="3"/>
      <c r="N6" s="27"/>
      <c r="O6" s="12">
        <f t="shared" si="5"/>
        <v>0</v>
      </c>
      <c r="P6" s="11">
        <f t="shared" si="0"/>
        <v>2022</v>
      </c>
      <c r="Q6" s="11">
        <f t="shared" si="1"/>
        <v>12</v>
      </c>
      <c r="R6" s="11" t="str">
        <f t="shared" si="6"/>
        <v>2022/12</v>
      </c>
      <c r="S6" s="13">
        <f t="shared" si="7"/>
        <v>0</v>
      </c>
    </row>
    <row r="7" spans="2:19" x14ac:dyDescent="0.25">
      <c r="B7" s="31">
        <v>44927</v>
      </c>
      <c r="C7" s="34"/>
      <c r="D7" s="35"/>
      <c r="E7" s="7"/>
      <c r="F7" s="5"/>
      <c r="G7" s="6"/>
      <c r="H7" s="73" t="str">
        <f t="shared" si="2"/>
        <v/>
      </c>
      <c r="I7" s="36" t="str">
        <f t="shared" si="3"/>
        <v/>
      </c>
      <c r="J7" s="37">
        <f t="shared" si="4"/>
        <v>0</v>
      </c>
      <c r="K7" s="3"/>
      <c r="L7" s="3"/>
      <c r="M7" s="3"/>
      <c r="N7" s="27"/>
      <c r="O7" s="12">
        <f t="shared" si="5"/>
        <v>0</v>
      </c>
      <c r="P7" s="11">
        <f t="shared" si="0"/>
        <v>2023</v>
      </c>
      <c r="Q7" s="11">
        <f t="shared" si="1"/>
        <v>1</v>
      </c>
      <c r="R7" s="11" t="str">
        <f t="shared" si="6"/>
        <v>2023/1</v>
      </c>
      <c r="S7" s="13">
        <f t="shared" si="7"/>
        <v>0</v>
      </c>
    </row>
    <row r="8" spans="2:19" x14ac:dyDescent="0.25">
      <c r="B8" s="31">
        <v>44958</v>
      </c>
      <c r="C8" s="34"/>
      <c r="D8" s="35"/>
      <c r="E8" s="7"/>
      <c r="F8" s="5"/>
      <c r="G8" s="6"/>
      <c r="H8" s="73" t="str">
        <f t="shared" si="2"/>
        <v/>
      </c>
      <c r="I8" s="36" t="str">
        <f t="shared" si="3"/>
        <v/>
      </c>
      <c r="J8" s="37">
        <f t="shared" si="4"/>
        <v>0</v>
      </c>
      <c r="K8" s="3"/>
      <c r="L8" s="3"/>
      <c r="M8" s="3"/>
      <c r="N8" s="27"/>
      <c r="O8" s="12">
        <f t="shared" si="5"/>
        <v>0</v>
      </c>
      <c r="P8" s="11">
        <f t="shared" si="0"/>
        <v>2023</v>
      </c>
      <c r="Q8" s="11">
        <f t="shared" si="1"/>
        <v>2</v>
      </c>
      <c r="R8" s="11" t="str">
        <f t="shared" si="6"/>
        <v>2023/2</v>
      </c>
      <c r="S8" s="13">
        <f t="shared" si="7"/>
        <v>0</v>
      </c>
    </row>
    <row r="9" spans="2:19" x14ac:dyDescent="0.25">
      <c r="B9" s="31">
        <v>44986</v>
      </c>
      <c r="C9" s="34"/>
      <c r="D9" s="35"/>
      <c r="E9" s="7"/>
      <c r="F9" s="5"/>
      <c r="G9" s="6"/>
      <c r="H9" s="73" t="str">
        <f t="shared" si="2"/>
        <v/>
      </c>
      <c r="I9" s="36" t="str">
        <f t="shared" si="3"/>
        <v/>
      </c>
      <c r="J9" s="37">
        <f t="shared" si="4"/>
        <v>0</v>
      </c>
      <c r="K9" s="3"/>
      <c r="L9" s="3"/>
      <c r="M9" s="3"/>
      <c r="N9" s="27"/>
      <c r="O9" s="12">
        <f t="shared" si="5"/>
        <v>0</v>
      </c>
      <c r="P9" s="11">
        <f t="shared" si="0"/>
        <v>2023</v>
      </c>
      <c r="Q9" s="11">
        <f t="shared" si="1"/>
        <v>3</v>
      </c>
      <c r="R9" s="11" t="str">
        <f t="shared" si="6"/>
        <v>2023/3</v>
      </c>
      <c r="S9" s="13">
        <f t="shared" si="7"/>
        <v>0</v>
      </c>
    </row>
    <row r="10" spans="2:19" x14ac:dyDescent="0.25">
      <c r="B10" s="31">
        <v>45017</v>
      </c>
      <c r="C10" s="34"/>
      <c r="D10" s="35"/>
      <c r="E10" s="7"/>
      <c r="F10" s="5"/>
      <c r="G10" s="6"/>
      <c r="H10" s="73" t="str">
        <f t="shared" si="2"/>
        <v/>
      </c>
      <c r="I10" s="36" t="str">
        <f t="shared" si="3"/>
        <v/>
      </c>
      <c r="J10" s="37">
        <f t="shared" si="4"/>
        <v>0</v>
      </c>
      <c r="K10" s="3"/>
      <c r="L10" s="3"/>
      <c r="M10" s="3"/>
      <c r="N10" s="27"/>
      <c r="O10" s="12">
        <f t="shared" si="5"/>
        <v>0</v>
      </c>
      <c r="P10" s="11">
        <f t="shared" si="0"/>
        <v>2023</v>
      </c>
      <c r="Q10" s="11">
        <f t="shared" si="1"/>
        <v>4</v>
      </c>
      <c r="R10" s="11" t="str">
        <f t="shared" si="6"/>
        <v>2023/4</v>
      </c>
      <c r="S10" s="13">
        <f t="shared" si="7"/>
        <v>0</v>
      </c>
    </row>
    <row r="11" spans="2:19" x14ac:dyDescent="0.25">
      <c r="B11" s="31">
        <v>45047</v>
      </c>
      <c r="C11" s="34"/>
      <c r="D11" s="35"/>
      <c r="E11" s="7"/>
      <c r="F11" s="5"/>
      <c r="G11" s="6"/>
      <c r="H11" s="73" t="str">
        <f t="shared" si="2"/>
        <v/>
      </c>
      <c r="I11" s="36" t="str">
        <f t="shared" si="3"/>
        <v/>
      </c>
      <c r="J11" s="37">
        <f t="shared" si="4"/>
        <v>0</v>
      </c>
      <c r="K11" s="3"/>
      <c r="L11" s="3"/>
      <c r="M11" s="3"/>
      <c r="N11" s="27"/>
      <c r="O11" s="12">
        <f t="shared" si="5"/>
        <v>0</v>
      </c>
      <c r="P11" s="11">
        <f t="shared" si="0"/>
        <v>2023</v>
      </c>
      <c r="Q11" s="11">
        <f t="shared" si="1"/>
        <v>5</v>
      </c>
      <c r="R11" s="11" t="str">
        <f t="shared" si="6"/>
        <v>2023/5</v>
      </c>
      <c r="S11" s="13">
        <f t="shared" si="7"/>
        <v>0</v>
      </c>
    </row>
    <row r="12" spans="2:19" x14ac:dyDescent="0.25">
      <c r="B12" s="31">
        <v>45078</v>
      </c>
      <c r="C12" s="34"/>
      <c r="D12" s="35"/>
      <c r="E12" s="7"/>
      <c r="F12" s="5"/>
      <c r="G12" s="6"/>
      <c r="H12" s="73" t="str">
        <f t="shared" si="2"/>
        <v/>
      </c>
      <c r="I12" s="36" t="str">
        <f t="shared" si="3"/>
        <v/>
      </c>
      <c r="J12" s="37">
        <f t="shared" si="4"/>
        <v>0</v>
      </c>
      <c r="K12" s="3"/>
      <c r="L12" s="3"/>
      <c r="M12" s="3"/>
      <c r="N12" s="27"/>
      <c r="O12" s="12">
        <f t="shared" si="5"/>
        <v>0</v>
      </c>
      <c r="P12" s="11">
        <f t="shared" si="0"/>
        <v>2023</v>
      </c>
      <c r="Q12" s="11">
        <f t="shared" si="1"/>
        <v>6</v>
      </c>
      <c r="R12" s="11" t="str">
        <f t="shared" si="6"/>
        <v>2023/6</v>
      </c>
      <c r="S12" s="13">
        <f t="shared" si="7"/>
        <v>0</v>
      </c>
    </row>
    <row r="13" spans="2:19" x14ac:dyDescent="0.25">
      <c r="B13" s="31">
        <v>45108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7</v>
      </c>
      <c r="R13" s="11" t="str">
        <f t="shared" si="6"/>
        <v>2023/7</v>
      </c>
      <c r="S13" s="13">
        <f t="shared" si="7"/>
        <v>0</v>
      </c>
    </row>
    <row r="14" spans="2:19" x14ac:dyDescent="0.25">
      <c r="B14" s="31">
        <v>45139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8</v>
      </c>
      <c r="R14" s="11" t="str">
        <f t="shared" si="6"/>
        <v>2023/8</v>
      </c>
      <c r="S14" s="13">
        <f t="shared" si="7"/>
        <v>0</v>
      </c>
    </row>
    <row r="15" spans="2:19" x14ac:dyDescent="0.25">
      <c r="B15" s="31">
        <v>45170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9</v>
      </c>
      <c r="R15" s="11" t="str">
        <f t="shared" si="6"/>
        <v>2023/9</v>
      </c>
      <c r="S15" s="13">
        <f t="shared" si="7"/>
        <v>0</v>
      </c>
    </row>
    <row r="16" spans="2:19" x14ac:dyDescent="0.25">
      <c r="B16" s="31">
        <v>45200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10</v>
      </c>
      <c r="R16" s="11" t="str">
        <f t="shared" si="6"/>
        <v>2023/10</v>
      </c>
      <c r="S16" s="13">
        <f t="shared" si="7"/>
        <v>0</v>
      </c>
    </row>
    <row r="17" spans="2:19" x14ac:dyDescent="0.25">
      <c r="B17" s="31">
        <v>45231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11</v>
      </c>
      <c r="R17" s="11" t="str">
        <f t="shared" si="6"/>
        <v>2023/11</v>
      </c>
      <c r="S17" s="13">
        <f t="shared" si="7"/>
        <v>0</v>
      </c>
    </row>
    <row r="18" spans="2:19" x14ac:dyDescent="0.25">
      <c r="B18" s="31">
        <v>45261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12</v>
      </c>
      <c r="R18" s="11" t="str">
        <f t="shared" si="6"/>
        <v>2023/12</v>
      </c>
      <c r="S18" s="13">
        <f t="shared" si="7"/>
        <v>0</v>
      </c>
    </row>
    <row r="19" spans="2:19" x14ac:dyDescent="0.25">
      <c r="B19" s="31">
        <v>45292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2024</v>
      </c>
      <c r="Q19" s="11">
        <f t="shared" si="1"/>
        <v>1</v>
      </c>
      <c r="R19" s="11" t="str">
        <f t="shared" si="6"/>
        <v>2024/1</v>
      </c>
      <c r="S19" s="13">
        <f t="shared" si="7"/>
        <v>0</v>
      </c>
    </row>
    <row r="20" spans="2:19" x14ac:dyDescent="0.25">
      <c r="B20" s="31">
        <v>45323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2</v>
      </c>
      <c r="R20" s="11" t="str">
        <f t="shared" si="6"/>
        <v>2024/2</v>
      </c>
      <c r="S20" s="13">
        <f t="shared" si="7"/>
        <v>0</v>
      </c>
    </row>
    <row r="21" spans="2:19" x14ac:dyDescent="0.25">
      <c r="B21" s="31">
        <v>45352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3</v>
      </c>
      <c r="R21" s="11" t="str">
        <f t="shared" si="6"/>
        <v>2024/3</v>
      </c>
      <c r="S21" s="13">
        <f t="shared" si="7"/>
        <v>0</v>
      </c>
    </row>
    <row r="22" spans="2:19" x14ac:dyDescent="0.25">
      <c r="B22" s="31">
        <v>45383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4</v>
      </c>
      <c r="R22" s="11" t="str">
        <f t="shared" si="6"/>
        <v>2024/4</v>
      </c>
      <c r="S22" s="13">
        <f t="shared" si="7"/>
        <v>0</v>
      </c>
    </row>
    <row r="23" spans="2:19" x14ac:dyDescent="0.25">
      <c r="B23" s="31">
        <v>45413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5</v>
      </c>
      <c r="R23" s="11" t="str">
        <f t="shared" si="6"/>
        <v>2024/5</v>
      </c>
      <c r="S23" s="13">
        <f t="shared" si="7"/>
        <v>0</v>
      </c>
    </row>
    <row r="24" spans="2:19" x14ac:dyDescent="0.25">
      <c r="B24" s="31">
        <v>45444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6</v>
      </c>
      <c r="R24" s="11" t="str">
        <f t="shared" si="6"/>
        <v>2024/6</v>
      </c>
      <c r="S24" s="13">
        <f t="shared" si="7"/>
        <v>0</v>
      </c>
    </row>
    <row r="25" spans="2:19" x14ac:dyDescent="0.25">
      <c r="B25" s="31">
        <v>45474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7</v>
      </c>
      <c r="R25" s="11" t="str">
        <f t="shared" si="6"/>
        <v>2024/7</v>
      </c>
      <c r="S25" s="13">
        <f t="shared" si="7"/>
        <v>0</v>
      </c>
    </row>
    <row r="26" spans="2:19" x14ac:dyDescent="0.25">
      <c r="B26" s="31">
        <v>45505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8</v>
      </c>
      <c r="R26" s="11" t="str">
        <f t="shared" si="6"/>
        <v>2024/8</v>
      </c>
      <c r="S26" s="13">
        <f t="shared" si="7"/>
        <v>0</v>
      </c>
    </row>
    <row r="27" spans="2:19" x14ac:dyDescent="0.25">
      <c r="B27" s="31">
        <v>45536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9</v>
      </c>
      <c r="R27" s="11" t="str">
        <f t="shared" si="6"/>
        <v>2024/9</v>
      </c>
      <c r="S27" s="13">
        <f t="shared" si="7"/>
        <v>0</v>
      </c>
    </row>
    <row r="28" spans="2:19" x14ac:dyDescent="0.25">
      <c r="B28" s="31">
        <v>45566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10</v>
      </c>
      <c r="R28" s="11" t="str">
        <f t="shared" si="6"/>
        <v>2024/10</v>
      </c>
      <c r="S28" s="13">
        <f t="shared" si="7"/>
        <v>0</v>
      </c>
    </row>
    <row r="29" spans="2:19" x14ac:dyDescent="0.25">
      <c r="B29" s="31">
        <v>45597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11</v>
      </c>
      <c r="R29" s="11" t="str">
        <f t="shared" ref="R29:R42" si="11">P29&amp;"/"&amp;Q29</f>
        <v>2024/11</v>
      </c>
      <c r="S29" s="13">
        <f t="shared" ref="S29:S42" si="12">D29</f>
        <v>0</v>
      </c>
    </row>
    <row r="30" spans="2:19" x14ac:dyDescent="0.25">
      <c r="B30" s="31">
        <v>45627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12</v>
      </c>
      <c r="R30" s="11" t="str">
        <f t="shared" si="11"/>
        <v>2024/12</v>
      </c>
      <c r="S30" s="13">
        <f t="shared" si="12"/>
        <v>0</v>
      </c>
    </row>
    <row r="31" spans="2:19" x14ac:dyDescent="0.25">
      <c r="B31" s="31">
        <v>45658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2025</v>
      </c>
      <c r="Q31" s="11">
        <f t="shared" si="10"/>
        <v>1</v>
      </c>
      <c r="R31" s="11" t="str">
        <f t="shared" si="11"/>
        <v>2025/1</v>
      </c>
      <c r="S31" s="13">
        <f t="shared" si="12"/>
        <v>0</v>
      </c>
    </row>
    <row r="32" spans="2:19" x14ac:dyDescent="0.25">
      <c r="B32" s="31">
        <v>45689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2</v>
      </c>
      <c r="R32" s="11" t="str">
        <f t="shared" si="11"/>
        <v>2025/2</v>
      </c>
      <c r="S32" s="13">
        <f t="shared" si="12"/>
        <v>0</v>
      </c>
    </row>
    <row r="33" spans="2:19" x14ac:dyDescent="0.25">
      <c r="B33" s="31">
        <v>45717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3</v>
      </c>
      <c r="R33" s="11" t="str">
        <f t="shared" si="11"/>
        <v>2025/3</v>
      </c>
      <c r="S33" s="13">
        <f t="shared" si="12"/>
        <v>0</v>
      </c>
    </row>
    <row r="34" spans="2:19" x14ac:dyDescent="0.25">
      <c r="B34" s="31">
        <v>45748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4</v>
      </c>
      <c r="R34" s="11" t="str">
        <f t="shared" si="11"/>
        <v>2025/4</v>
      </c>
      <c r="S34" s="13">
        <f t="shared" si="12"/>
        <v>0</v>
      </c>
    </row>
    <row r="35" spans="2:19" x14ac:dyDescent="0.25">
      <c r="B35" s="31">
        <v>45778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5</v>
      </c>
      <c r="R35" s="11" t="str">
        <f t="shared" si="11"/>
        <v>2025/5</v>
      </c>
      <c r="S35" s="13">
        <f t="shared" si="12"/>
        <v>0</v>
      </c>
    </row>
    <row r="36" spans="2:19" x14ac:dyDescent="0.25">
      <c r="B36" s="31">
        <v>45809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6</v>
      </c>
      <c r="R36" s="11" t="str">
        <f t="shared" si="11"/>
        <v>2025/6</v>
      </c>
      <c r="S36" s="13">
        <f t="shared" si="12"/>
        <v>0</v>
      </c>
    </row>
    <row r="37" spans="2:19" x14ac:dyDescent="0.25">
      <c r="B37" s="31">
        <v>45839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7</v>
      </c>
      <c r="R37" s="11" t="str">
        <f t="shared" si="11"/>
        <v>2025/7</v>
      </c>
      <c r="S37" s="13">
        <f t="shared" si="12"/>
        <v>0</v>
      </c>
    </row>
    <row r="38" spans="2:19" x14ac:dyDescent="0.25">
      <c r="B38" s="31">
        <v>45870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8</v>
      </c>
      <c r="R38" s="11" t="str">
        <f t="shared" si="11"/>
        <v>2025/8</v>
      </c>
      <c r="S38" s="13">
        <f t="shared" si="12"/>
        <v>0</v>
      </c>
    </row>
    <row r="39" spans="2:19" x14ac:dyDescent="0.25">
      <c r="B39" s="31">
        <v>45901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9</v>
      </c>
      <c r="R39" s="11" t="str">
        <f t="shared" si="11"/>
        <v>2025/9</v>
      </c>
      <c r="S39" s="13">
        <f t="shared" si="12"/>
        <v>0</v>
      </c>
    </row>
    <row r="40" spans="2:19" x14ac:dyDescent="0.25">
      <c r="B40" s="31">
        <v>45931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10</v>
      </c>
      <c r="R40" s="11" t="str">
        <f t="shared" si="11"/>
        <v>2025/10</v>
      </c>
      <c r="S40" s="13">
        <f t="shared" si="12"/>
        <v>0</v>
      </c>
    </row>
    <row r="41" spans="2:19" x14ac:dyDescent="0.25">
      <c r="B41" s="31">
        <v>45962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11</v>
      </c>
      <c r="R41" s="11" t="str">
        <f t="shared" si="11"/>
        <v>2025/11</v>
      </c>
      <c r="S41" s="13">
        <f t="shared" si="12"/>
        <v>0</v>
      </c>
    </row>
    <row r="42" spans="2:19" x14ac:dyDescent="0.25">
      <c r="B42" s="31">
        <v>45992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12</v>
      </c>
      <c r="R42" s="11" t="str">
        <f t="shared" si="11"/>
        <v>2025/12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B7" sqref="B7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/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/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12" sqref="F12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44835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7" sqref="E17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44835</v>
      </c>
      <c r="C7" s="28">
        <f>SUMIF(SUSS!H:H,'Control de pagos'!K1,SUSS!I:I)</f>
        <v>2646.2</v>
      </c>
      <c r="D7" s="28">
        <f>'Control de pagos'!K2</f>
        <v>0</v>
      </c>
      <c r="E7" s="41">
        <f>C7+D7</f>
        <v>2646.2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>
        <f>Descripción!B6</f>
        <v>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2022-11-16T16:25:58Z</dcterms:modified>
</cp:coreProperties>
</file>