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F8" s="1"/>
  <c r="G8" s="1"/>
  <c r="E28"/>
  <c r="F28" s="1"/>
  <c r="E27"/>
  <c r="F27" s="1"/>
  <c r="E26"/>
  <c r="E25"/>
  <c r="F25" s="1"/>
  <c r="E24"/>
  <c r="F24" s="1"/>
  <c r="G24" s="1"/>
  <c r="E23"/>
  <c r="E22"/>
  <c r="E21"/>
  <c r="E20"/>
  <c r="F20" s="1"/>
  <c r="G20" s="1"/>
  <c r="E19"/>
  <c r="E18"/>
  <c r="E17"/>
  <c r="F17" s="1"/>
  <c r="E16"/>
  <c r="F16" s="1"/>
  <c r="G16" s="1"/>
  <c r="E15"/>
  <c r="F15" s="1"/>
  <c r="G15" s="1"/>
  <c r="E14"/>
  <c r="E13"/>
  <c r="F13" s="1"/>
  <c r="E12"/>
  <c r="F12" s="1"/>
  <c r="G12" s="1"/>
  <c r="E11"/>
  <c r="F11" s="1"/>
  <c r="E10"/>
  <c r="E9"/>
  <c r="F9" s="1"/>
  <c r="C7"/>
  <c r="F23"/>
  <c r="G23" s="1"/>
  <c r="F19"/>
  <c r="G19" s="1"/>
  <c r="F21"/>
  <c r="G27" l="1"/>
  <c r="G28"/>
  <c r="F22"/>
  <c r="G22" s="1"/>
  <c r="F26"/>
  <c r="G26" s="1"/>
  <c r="G25"/>
  <c r="F10"/>
  <c r="G10" s="1"/>
  <c r="F14"/>
  <c r="G14" s="1"/>
  <c r="F7"/>
  <c r="G21"/>
  <c r="G9"/>
  <c r="G13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F29" i="7"/>
  <c r="R29" i="3"/>
  <c r="H136" i="6"/>
  <c r="H110"/>
  <c r="H84"/>
  <c r="I84" s="1"/>
  <c r="H58"/>
  <c r="H32"/>
  <c r="H149"/>
  <c r="I149" s="1"/>
  <c r="H123"/>
  <c r="I123" s="1"/>
  <c r="H97"/>
  <c r="I97" s="1"/>
  <c r="H7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L13" s="1"/>
  <c r="A14"/>
  <c r="A15"/>
  <c r="L15" s="1"/>
  <c r="A16"/>
  <c r="A17"/>
  <c r="L17" s="1"/>
  <c r="A18"/>
  <c r="A19"/>
  <c r="L19" s="1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L9" i="2" s="1"/>
  <c r="BA7" i="1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7" i="2" l="1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<sst xmlns="http://schemas.openxmlformats.org/spreadsheetml/2006/main" count="399" uniqueCount="93">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</sst>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2" activePane="bottomLeft" state="frozen"/>
      <selection pane="bottomLeft" activeCell="D43" sqref="D4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2" t="s">
        <v>31</v>
      </c>
      <c r="C2" s="114" t="s">
        <v>60</v>
      </c>
      <c r="D2" s="114" t="s">
        <v>61</v>
      </c>
      <c r="E2" s="112" t="s">
        <v>39</v>
      </c>
      <c r="F2" s="112" t="s">
        <v>58</v>
      </c>
      <c r="G2" s="112" t="s">
        <v>62</v>
      </c>
      <c r="H2" s="116" t="s">
        <v>34</v>
      </c>
      <c r="I2" s="110" t="s">
        <v>32</v>
      </c>
      <c r="J2" s="118" t="s">
        <v>59</v>
      </c>
      <c r="L2" s="106" t="s">
        <v>40</v>
      </c>
      <c r="M2" s="108">
        <v>0.12</v>
      </c>
      <c r="N2" s="8" t="s">
        <v>43</v>
      </c>
    </row>
    <row r="3" spans="2:19" ht="15.75" thickBot="1">
      <c r="B3" s="113"/>
      <c r="C3" s="115"/>
      <c r="D3" s="115"/>
      <c r="E3" s="113"/>
      <c r="F3" s="113"/>
      <c r="G3" s="113"/>
      <c r="H3" s="117"/>
      <c r="I3" s="111"/>
      <c r="J3" s="119"/>
      <c r="L3" s="107"/>
      <c r="M3" s="109"/>
      <c r="N3" s="9">
        <f>AVERAGEIF(O:O,P1,O:O)</f>
        <v>0.11708920397693069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15" activePane="bottomLeft" state="frozen"/>
      <selection pane="bottomLeft" activeCell="H23" sqref="H2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30" t="s">
        <v>75</v>
      </c>
      <c r="C6" s="130"/>
      <c r="D6" s="130"/>
      <c r="E6" s="130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30" t="s">
        <v>86</v>
      </c>
      <c r="C19" s="130"/>
      <c r="D19" s="130"/>
      <c r="E19" s="130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0" t="s">
        <v>48</v>
      </c>
      <c r="B25" s="120" t="s">
        <v>49</v>
      </c>
      <c r="C25" s="120" t="s">
        <v>50</v>
      </c>
      <c r="D25" s="122" t="s">
        <v>51</v>
      </c>
      <c r="E25" s="123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1"/>
      <c r="B26" s="121"/>
      <c r="C26" s="121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24">
        <v>4</v>
      </c>
      <c r="D27" s="127">
        <v>5.4399999999999997E-2</v>
      </c>
      <c r="E27" s="127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25"/>
      <c r="D28" s="128"/>
      <c r="E28" s="128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25"/>
      <c r="D29" s="128"/>
      <c r="E29" s="128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25"/>
      <c r="D30" s="128"/>
      <c r="E30" s="128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26"/>
      <c r="D31" s="129"/>
      <c r="E31" s="129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30"/>
      <c r="C32" s="130"/>
      <c r="D32" s="130"/>
      <c r="E32" s="130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30"/>
      <c r="C45" s="130"/>
      <c r="D45" s="130"/>
      <c r="E45" s="130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30"/>
      <c r="C58" s="130"/>
      <c r="D58" s="130"/>
      <c r="E58" s="130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30"/>
      <c r="C71" s="130"/>
      <c r="D71" s="130"/>
      <c r="E71" s="130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30"/>
      <c r="C84" s="130"/>
      <c r="D84" s="130"/>
      <c r="E84" s="130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30"/>
      <c r="C97" s="130"/>
      <c r="D97" s="130"/>
      <c r="E97" s="130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30"/>
      <c r="C110" s="130"/>
      <c r="D110" s="130"/>
      <c r="E110" s="130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30"/>
      <c r="C123" s="130"/>
      <c r="D123" s="130"/>
      <c r="E123" s="130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30"/>
      <c r="C136" s="130"/>
      <c r="D136" s="130"/>
      <c r="E136" s="130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30"/>
      <c r="C149" s="130"/>
      <c r="D149" s="130"/>
      <c r="E149" s="130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9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25:A26"/>
    <mergeCell ref="B25:B26"/>
    <mergeCell ref="C25:C26"/>
    <mergeCell ref="D25:E25"/>
    <mergeCell ref="C27:C31"/>
    <mergeCell ref="D27:D31"/>
    <mergeCell ref="E27:E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" activePane="bottomLeft" state="frozen"/>
      <selection pane="bottomLeft" activeCell="E20" sqref="E2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1" t="s">
        <v>12</v>
      </c>
      <c r="C1" s="131"/>
      <c r="D1" s="131"/>
      <c r="E1" s="131"/>
      <c r="F1" s="131"/>
      <c r="G1" s="131"/>
      <c r="H1" s="131"/>
      <c r="I1" s="131"/>
      <c r="J1" s="131"/>
      <c r="K1" s="131"/>
      <c r="O1" s="132" t="s">
        <v>17</v>
      </c>
      <c r="P1" s="132"/>
      <c r="Q1" s="132"/>
      <c r="R1" s="132"/>
      <c r="S1" s="132"/>
      <c r="T1" s="132"/>
      <c r="U1" s="132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6" activePane="bottomLeft" state="frozen"/>
      <selection activeCell="B1" sqref="B1"/>
      <selection pane="bottomLeft" activeCell="N19" sqref="N1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1" t="s">
        <v>30</v>
      </c>
      <c r="D1" s="131"/>
      <c r="E1" s="131"/>
      <c r="F1" s="131"/>
      <c r="G1" s="131"/>
      <c r="H1" s="131"/>
      <c r="K1" s="67">
        <f>'Resumen Mail'!B7</f>
        <v>44986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37">
        <v>1</v>
      </c>
      <c r="D3" s="139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38"/>
      <c r="D4" s="140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37">
        <v>2</v>
      </c>
      <c r="D5" s="139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38"/>
      <c r="D6" s="140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37">
        <v>3</v>
      </c>
      <c r="D7" s="139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38"/>
      <c r="D8" s="140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37">
        <v>4</v>
      </c>
      <c r="D9" s="139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38"/>
      <c r="D10" s="140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37">
        <v>1</v>
      </c>
      <c r="D13" s="139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38"/>
      <c r="D14" s="140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33">
        <v>2</v>
      </c>
      <c r="D15" s="135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34"/>
      <c r="D16" s="136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33">
        <v>3</v>
      </c>
      <c r="D17" s="135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34"/>
      <c r="D18" s="136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33">
        <v>4</v>
      </c>
      <c r="D19" s="135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34"/>
      <c r="D20" s="136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/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/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/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/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/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/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/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7"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19:C20"/>
    <mergeCell ref="D19:D20"/>
    <mergeCell ref="C13:C14"/>
    <mergeCell ref="D13:D14"/>
    <mergeCell ref="C15:C16"/>
    <mergeCell ref="D15:D16"/>
    <mergeCell ref="C17:C18"/>
    <mergeCell ref="D17:D1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D13" sqref="D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44986</v>
      </c>
      <c r="C7" s="28">
        <f>SUMIF(SUSS!H:H,'Control de pagos'!K1,SUSS!I:I)</f>
        <v>31952.880000000001</v>
      </c>
      <c r="D7" s="28">
        <f>'Control de pagos'!K2</f>
        <v>0</v>
      </c>
      <c r="E7" s="41">
        <f>C7+D7</f>
        <v>31952.880000000001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2023-04-14T17:09:04Z</dcterms:modified>
</cp:coreProperties>
</file>