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6"/>
  <c r="L27"/>
  <c r="L28"/>
  <c r="L29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E19"/>
  <c r="E18"/>
  <c r="E17"/>
  <c r="F17" s="1"/>
  <c r="E16"/>
  <c r="F16" s="1"/>
  <c r="G16" s="1"/>
  <c r="E15"/>
  <c r="F15" s="1"/>
  <c r="E14"/>
  <c r="E13"/>
  <c r="F13" s="1"/>
  <c r="E12"/>
  <c r="F12" s="1"/>
  <c r="G12" s="1"/>
  <c r="E11"/>
  <c r="F11" s="1"/>
  <c r="E10"/>
  <c r="E9"/>
  <c r="F9" s="1"/>
  <c r="C7"/>
  <c r="F23"/>
  <c r="F19"/>
  <c r="G19" s="1"/>
  <c r="F21"/>
  <c r="G20" l="1"/>
  <c r="G15"/>
  <c r="G23"/>
  <c r="G27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31" i="2" l="1"/>
  <c r="L30"/>
  <c r="L25"/>
  <c r="L23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<sst xmlns="http://schemas.openxmlformats.org/spreadsheetml/2006/main" count="539" uniqueCount="98">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</sst>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F45" sqref="F4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26" t="s">
        <v>31</v>
      </c>
      <c r="C2" s="128" t="s">
        <v>60</v>
      </c>
      <c r="D2" s="128" t="s">
        <v>61</v>
      </c>
      <c r="E2" s="126" t="s">
        <v>39</v>
      </c>
      <c r="F2" s="126" t="s">
        <v>58</v>
      </c>
      <c r="G2" s="126" t="s">
        <v>62</v>
      </c>
      <c r="H2" s="130" t="s">
        <v>34</v>
      </c>
      <c r="I2" s="124" t="s">
        <v>32</v>
      </c>
      <c r="J2" s="132" t="s">
        <v>59</v>
      </c>
      <c r="L2" s="120" t="s">
        <v>40</v>
      </c>
      <c r="M2" s="122">
        <v>0.12</v>
      </c>
      <c r="N2" s="8" t="s">
        <v>43</v>
      </c>
    </row>
    <row r="3" spans="2:19" ht="15.75" thickBot="1">
      <c r="B3" s="127"/>
      <c r="C3" s="129"/>
      <c r="D3" s="129"/>
      <c r="E3" s="127"/>
      <c r="F3" s="127"/>
      <c r="G3" s="127"/>
      <c r="H3" s="131"/>
      <c r="I3" s="125"/>
      <c r="J3" s="133"/>
      <c r="L3" s="121"/>
      <c r="M3" s="123"/>
      <c r="N3" s="9">
        <f>AVERAGEIF(O:O,P1,O:O)</f>
        <v>0.11683211963756164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>
        <v>503618.05</v>
      </c>
      <c r="D39" s="35">
        <v>58141.53</v>
      </c>
      <c r="E39" s="7">
        <v>45208</v>
      </c>
      <c r="F39" s="5">
        <v>503618.05</v>
      </c>
      <c r="G39" s="6"/>
      <c r="H39" s="73">
        <f t="shared" si="2"/>
        <v>45170</v>
      </c>
      <c r="I39" s="36">
        <f t="shared" si="3"/>
        <v>58141.53</v>
      </c>
      <c r="J39" s="37">
        <f t="shared" si="4"/>
        <v>0</v>
      </c>
      <c r="N39" s="2"/>
      <c r="O39" s="12">
        <f t="shared" si="8"/>
        <v>0.11544766912147013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58141.53</v>
      </c>
    </row>
    <row r="40" spans="2:19">
      <c r="B40" s="31">
        <v>45200</v>
      </c>
      <c r="C40" s="34">
        <v>674243.57</v>
      </c>
      <c r="D40" s="35">
        <v>78129.91</v>
      </c>
      <c r="E40" s="7">
        <v>45237</v>
      </c>
      <c r="F40" s="5">
        <v>674243.57</v>
      </c>
      <c r="G40" s="6"/>
      <c r="H40" s="73">
        <f t="shared" si="2"/>
        <v>45200</v>
      </c>
      <c r="I40" s="36">
        <f t="shared" si="3"/>
        <v>78129.91</v>
      </c>
      <c r="J40" s="37">
        <f t="shared" si="4"/>
        <v>0</v>
      </c>
      <c r="N40" s="2"/>
      <c r="O40" s="12">
        <f t="shared" si="8"/>
        <v>0.11587787184978272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78129.91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42" activePane="bottomLeft" state="frozen"/>
      <selection pane="bottomLeft" activeCell="B58" sqref="B58:E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44" t="s">
        <v>75</v>
      </c>
      <c r="C6" s="144"/>
      <c r="D6" s="144"/>
      <c r="E6" s="144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44" t="s">
        <v>86</v>
      </c>
      <c r="C19" s="144"/>
      <c r="D19" s="144"/>
      <c r="E19" s="144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34" t="s">
        <v>48</v>
      </c>
      <c r="B25" s="134" t="s">
        <v>49</v>
      </c>
      <c r="C25" s="134" t="s">
        <v>50</v>
      </c>
      <c r="D25" s="136" t="s">
        <v>51</v>
      </c>
      <c r="E25" s="137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35"/>
      <c r="B26" s="135"/>
      <c r="C26" s="135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38">
        <v>4</v>
      </c>
      <c r="D27" s="141">
        <v>5.4399999999999997E-2</v>
      </c>
      <c r="E27" s="14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39"/>
      <c r="D28" s="142"/>
      <c r="E28" s="142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39"/>
      <c r="D29" s="142"/>
      <c r="E29" s="142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39"/>
      <c r="D30" s="142"/>
      <c r="E30" s="142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40"/>
      <c r="D31" s="143"/>
      <c r="E31" s="143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44" t="s">
        <v>93</v>
      </c>
      <c r="C32" s="144"/>
      <c r="D32" s="144"/>
      <c r="E32" s="144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34" t="s">
        <v>48</v>
      </c>
      <c r="B38" s="134" t="s">
        <v>49</v>
      </c>
      <c r="C38" s="134" t="s">
        <v>50</v>
      </c>
      <c r="D38" s="136" t="s">
        <v>51</v>
      </c>
      <c r="E38" s="137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35"/>
      <c r="B39" s="135"/>
      <c r="C39" s="135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38">
        <v>4</v>
      </c>
      <c r="D40" s="141">
        <v>5.6099999999999997E-2</v>
      </c>
      <c r="E40" s="141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39"/>
      <c r="D41" s="142"/>
      <c r="E41" s="142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39"/>
      <c r="D42" s="142"/>
      <c r="E42" s="142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39"/>
      <c r="D43" s="142"/>
      <c r="E43" s="142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40"/>
      <c r="D44" s="143"/>
      <c r="E44" s="143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44" t="s">
        <v>96</v>
      </c>
      <c r="C45" s="144"/>
      <c r="D45" s="144"/>
      <c r="E45" s="144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34" t="s">
        <v>48</v>
      </c>
      <c r="B51" s="134" t="s">
        <v>49</v>
      </c>
      <c r="C51" s="134" t="s">
        <v>50</v>
      </c>
      <c r="D51" s="136" t="s">
        <v>51</v>
      </c>
      <c r="E51" s="137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35"/>
      <c r="B52" s="135"/>
      <c r="C52" s="135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38">
        <v>4</v>
      </c>
      <c r="D53" s="141">
        <v>5.6099999999999997E-2</v>
      </c>
      <c r="E53" s="141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39"/>
      <c r="D54" s="142"/>
      <c r="E54" s="142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39"/>
      <c r="D55" s="142"/>
      <c r="E55" s="142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39"/>
      <c r="D56" s="142"/>
      <c r="E56" s="142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40"/>
      <c r="D57" s="143"/>
      <c r="E57" s="143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44"/>
      <c r="C58" s="144"/>
      <c r="D58" s="144"/>
      <c r="E58" s="14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44"/>
      <c r="C71" s="144"/>
      <c r="D71" s="144"/>
      <c r="E71" s="14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44"/>
      <c r="C84" s="144"/>
      <c r="D84" s="144"/>
      <c r="E84" s="14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44"/>
      <c r="C97" s="144"/>
      <c r="D97" s="144"/>
      <c r="E97" s="14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44"/>
      <c r="C110" s="144"/>
      <c r="D110" s="144"/>
      <c r="E110" s="14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44"/>
      <c r="C123" s="144"/>
      <c r="D123" s="144"/>
      <c r="E123" s="14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44"/>
      <c r="C136" s="144"/>
      <c r="D136" s="144"/>
      <c r="E136" s="14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44"/>
      <c r="C149" s="144"/>
      <c r="D149" s="144"/>
      <c r="E149" s="14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33">
    <mergeCell ref="A51:A52"/>
    <mergeCell ref="B51:B52"/>
    <mergeCell ref="C51:C52"/>
    <mergeCell ref="D51:E51"/>
    <mergeCell ref="C53:C57"/>
    <mergeCell ref="D53:D57"/>
    <mergeCell ref="E53:E57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L32" sqref="L3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45" t="s">
        <v>12</v>
      </c>
      <c r="C1" s="145"/>
      <c r="D1" s="145"/>
      <c r="E1" s="145"/>
      <c r="F1" s="145"/>
      <c r="G1" s="145"/>
      <c r="H1" s="145"/>
      <c r="I1" s="145"/>
      <c r="J1" s="145"/>
      <c r="K1" s="145"/>
      <c r="O1" s="146" t="s">
        <v>17</v>
      </c>
      <c r="P1" s="146"/>
      <c r="Q1" s="146"/>
      <c r="R1" s="146"/>
      <c r="S1" s="146"/>
      <c r="T1" s="146"/>
      <c r="U1" s="14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18" activePane="bottomLeft" state="frozen"/>
      <selection activeCell="B1" sqref="B1"/>
      <selection pane="bottomLeft" activeCell="E43" sqref="E43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45" t="s">
        <v>30</v>
      </c>
      <c r="D1" s="145"/>
      <c r="E1" s="145"/>
      <c r="F1" s="145"/>
      <c r="G1" s="145"/>
      <c r="H1" s="145"/>
      <c r="K1" s="67">
        <f>'Resumen Mail'!B7</f>
        <v>45200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59">
        <v>1</v>
      </c>
      <c r="D3" s="161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60"/>
      <c r="D4" s="162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59">
        <v>2</v>
      </c>
      <c r="D5" s="161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60"/>
      <c r="D6" s="162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59">
        <v>3</v>
      </c>
      <c r="D7" s="161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60"/>
      <c r="D8" s="162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59">
        <v>4</v>
      </c>
      <c r="D9" s="161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60"/>
      <c r="D10" s="162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59">
        <v>1</v>
      </c>
      <c r="D13" s="161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60"/>
      <c r="D14" s="162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55">
        <v>2</v>
      </c>
      <c r="D15" s="157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56"/>
      <c r="D16" s="158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55">
        <v>3</v>
      </c>
      <c r="D17" s="157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56"/>
      <c r="D18" s="158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55">
        <v>4</v>
      </c>
      <c r="D19" s="157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56"/>
      <c r="D20" s="158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47">
        <v>1</v>
      </c>
      <c r="D23" s="149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48"/>
      <c r="D24" s="150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51">
        <v>2</v>
      </c>
      <c r="D25" s="153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52"/>
      <c r="D26" s="154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47">
        <v>3</v>
      </c>
      <c r="D27" s="149">
        <v>2758479.56</v>
      </c>
      <c r="E27" s="111">
        <v>154750.71</v>
      </c>
      <c r="F27" s="112" t="s">
        <v>85</v>
      </c>
      <c r="G27" s="111">
        <v>2913230.27</v>
      </c>
      <c r="H27" s="113">
        <v>45185</v>
      </c>
      <c r="I27" s="40">
        <v>45185</v>
      </c>
      <c r="J27" s="29">
        <f t="shared" si="3"/>
        <v>45170</v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48"/>
      <c r="D28" s="150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51">
        <v>1</v>
      </c>
      <c r="D31" s="153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52"/>
      <c r="D32" s="154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47">
        <v>2</v>
      </c>
      <c r="D33" s="149">
        <v>1077218.0900000001</v>
      </c>
      <c r="E33" s="111">
        <v>124254.1</v>
      </c>
      <c r="F33" s="112" t="s">
        <v>85</v>
      </c>
      <c r="G33" s="111">
        <v>1201472.19</v>
      </c>
      <c r="H33" s="113">
        <v>45185</v>
      </c>
      <c r="I33" s="40">
        <v>45185</v>
      </c>
      <c r="J33" s="29">
        <f t="shared" si="3"/>
        <v>45170</v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48"/>
      <c r="D34" s="150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47">
        <v>3</v>
      </c>
      <c r="D35" s="149">
        <v>1137650.02</v>
      </c>
      <c r="E35" s="111">
        <v>63822.17</v>
      </c>
      <c r="F35" s="112" t="s">
        <v>85</v>
      </c>
      <c r="G35" s="111">
        <v>1201472.19</v>
      </c>
      <c r="H35" s="113">
        <v>45215</v>
      </c>
      <c r="I35" s="40">
        <v>45215</v>
      </c>
      <c r="J35" s="29">
        <f t="shared" si="3"/>
        <v>45200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48"/>
      <c r="D36" s="150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29">
    <mergeCell ref="C31:C32"/>
    <mergeCell ref="D31:D32"/>
    <mergeCell ref="C33:C34"/>
    <mergeCell ref="D33:D34"/>
    <mergeCell ref="C35:C36"/>
    <mergeCell ref="D35:D36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  <mergeCell ref="C23:C24"/>
    <mergeCell ref="D23:D24"/>
    <mergeCell ref="C25:C26"/>
    <mergeCell ref="D25:D26"/>
    <mergeCell ref="C27:C28"/>
    <mergeCell ref="D27:D2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D18" sqref="D18:D1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45200</v>
      </c>
      <c r="C7" s="28">
        <f>SUMIF(SUSS!H:H,'Control de pagos'!K1,SUSS!I:I)</f>
        <v>78129.91</v>
      </c>
      <c r="D7" s="28">
        <f>'Control de pagos'!K2</f>
        <v>0</v>
      </c>
      <c r="E7" s="41">
        <f>C7+D7</f>
        <v>78129.91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2023-11-14T13:01:16Z</dcterms:modified>
</cp:coreProperties>
</file>