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G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8" i="7" l="1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<sst xmlns="http://schemas.openxmlformats.org/spreadsheetml/2006/main" count="319" uniqueCount="86">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</sst>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K23" sqref="K2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0" t="s">
        <v>31</v>
      </c>
      <c r="C2" s="102" t="s">
        <v>60</v>
      </c>
      <c r="D2" s="102" t="s">
        <v>61</v>
      </c>
      <c r="E2" s="100" t="s">
        <v>39</v>
      </c>
      <c r="F2" s="100" t="s">
        <v>58</v>
      </c>
      <c r="G2" s="100" t="s">
        <v>62</v>
      </c>
      <c r="H2" s="104" t="s">
        <v>34</v>
      </c>
      <c r="I2" s="98" t="s">
        <v>32</v>
      </c>
      <c r="J2" s="106" t="s">
        <v>59</v>
      </c>
      <c r="L2" s="94" t="s">
        <v>40</v>
      </c>
      <c r="M2" s="96">
        <v>0.12</v>
      </c>
      <c r="N2" s="8" t="s">
        <v>43</v>
      </c>
    </row>
    <row r="3" spans="2:19" ht="15.75" thickBot="1">
      <c r="B3" s="101"/>
      <c r="C3" s="103"/>
      <c r="D3" s="103"/>
      <c r="E3" s="101"/>
      <c r="F3" s="101"/>
      <c r="G3" s="101"/>
      <c r="H3" s="105"/>
      <c r="I3" s="99"/>
      <c r="J3" s="107"/>
      <c r="L3" s="95"/>
      <c r="M3" s="97"/>
      <c r="N3" s="9">
        <f>AVERAGEIF(O:O,P1,O:O)</f>
        <v>0.11796401044250483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0</v>
      </c>
    </row>
    <row r="27" spans="2:19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4" sqref="A2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8" t="s">
        <v>75</v>
      </c>
      <c r="C6" s="108"/>
      <c r="D6" s="108"/>
      <c r="E6" s="108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8"/>
      <c r="C19" s="108"/>
      <c r="D19" s="108"/>
      <c r="E19" s="10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8"/>
      <c r="C32" s="108"/>
      <c r="D32" s="108"/>
      <c r="E32" s="10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8"/>
      <c r="C45" s="108"/>
      <c r="D45" s="108"/>
      <c r="E45" s="10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8"/>
      <c r="C58" s="108"/>
      <c r="D58" s="108"/>
      <c r="E58" s="10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8"/>
      <c r="C71" s="108"/>
      <c r="D71" s="108"/>
      <c r="E71" s="10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8"/>
      <c r="C84" s="108"/>
      <c r="D84" s="108"/>
      <c r="E84" s="10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8"/>
      <c r="C97" s="108"/>
      <c r="D97" s="108"/>
      <c r="E97" s="10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8"/>
      <c r="C110" s="108"/>
      <c r="D110" s="108"/>
      <c r="E110" s="10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8"/>
      <c r="C123" s="108"/>
      <c r="D123" s="108"/>
      <c r="E123" s="10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8"/>
      <c r="C136" s="108"/>
      <c r="D136" s="108"/>
      <c r="E136" s="10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8"/>
      <c r="C149" s="108"/>
      <c r="D149" s="108"/>
      <c r="E149" s="10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4" activePane="bottomLeft" state="frozen"/>
      <selection pane="bottomLeft" activeCell="Q14" sqref="Q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09" t="s">
        <v>12</v>
      </c>
      <c r="C1" s="109"/>
      <c r="D1" s="109"/>
      <c r="E1" s="109"/>
      <c r="F1" s="109"/>
      <c r="G1" s="109"/>
      <c r="H1" s="109"/>
      <c r="I1" s="109"/>
      <c r="J1" s="109"/>
      <c r="K1" s="109"/>
      <c r="O1" s="110" t="s">
        <v>17</v>
      </c>
      <c r="P1" s="110"/>
      <c r="Q1" s="110"/>
      <c r="R1" s="110"/>
      <c r="S1" s="110"/>
      <c r="T1" s="110"/>
      <c r="U1" s="11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N7" sqref="N7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09" t="s">
        <v>30</v>
      </c>
      <c r="D1" s="109"/>
      <c r="E1" s="109"/>
      <c r="F1" s="109"/>
      <c r="G1" s="109"/>
      <c r="H1" s="109"/>
      <c r="K1" s="67">
        <f>'Resumen Mail'!B7</f>
        <v>44743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11">
        <v>1</v>
      </c>
      <c r="D3" s="11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12"/>
      <c r="D4" s="11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11">
        <v>2</v>
      </c>
      <c r="D5" s="11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12"/>
      <c r="D6" s="11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11">
        <v>3</v>
      </c>
      <c r="D7" s="11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12"/>
      <c r="D8" s="11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11">
        <v>4</v>
      </c>
      <c r="D9" s="11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12"/>
      <c r="D10" s="11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9"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5" sqref="F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44743</v>
      </c>
      <c r="C7" s="28">
        <f>SUMIF(SUSS!H:H,'Control de pagos'!K1,SUSS!I:I)</f>
        <v>22641.23</v>
      </c>
      <c r="D7" s="28">
        <f>'Control de pagos'!K2</f>
        <v>0</v>
      </c>
      <c r="E7" s="41">
        <f>C7+D7</f>
        <v>22641.23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5" sqref="E25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2022-08-17T12:02:39Z</dcterms:modified>
</cp:coreProperties>
</file>