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165" windowWidth="10005" windowHeight="694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mes!$A$1:$F$30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30" i="2" l="1"/>
  <c r="F16" i="2" l="1"/>
  <c r="D29" i="2" s="1"/>
  <c r="E29" i="2" s="1"/>
  <c r="D17" i="2"/>
  <c r="E17" i="2"/>
  <c r="C17" i="2"/>
  <c r="F8" i="2" l="1"/>
  <c r="F11" i="2"/>
  <c r="D24" i="2" s="1"/>
  <c r="E24" i="2" s="1"/>
  <c r="F12" i="2"/>
  <c r="D25" i="2" s="1"/>
  <c r="E25" i="2" s="1"/>
  <c r="F13" i="2"/>
  <c r="D26" i="2" s="1"/>
  <c r="E26" i="2" s="1"/>
  <c r="F14" i="2"/>
  <c r="D27" i="2" s="1"/>
  <c r="E27" i="2" s="1"/>
  <c r="F15" i="2"/>
  <c r="D28" i="2" s="1"/>
  <c r="E28" i="2" s="1"/>
  <c r="F9" i="2"/>
  <c r="D22" i="2" s="1"/>
  <c r="E22" i="2" s="1"/>
  <c r="F10" i="2"/>
  <c r="D23" i="2" s="1"/>
  <c r="E23" i="2" s="1"/>
  <c r="E32" i="34"/>
  <c r="D25" i="34"/>
  <c r="C25" i="34"/>
  <c r="E25" i="34"/>
  <c r="D24" i="34"/>
  <c r="C24" i="34"/>
  <c r="D23" i="34"/>
  <c r="C23" i="34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8" i="34"/>
  <c r="E5" i="34"/>
  <c r="G3" i="21"/>
  <c r="D23" i="30"/>
  <c r="D24" i="30"/>
  <c r="C24" i="30"/>
  <c r="E24" i="30"/>
  <c r="C23" i="30"/>
  <c r="E23" i="30"/>
  <c r="D21" i="30"/>
  <c r="D22" i="30"/>
  <c r="D25" i="30"/>
  <c r="D20" i="30"/>
  <c r="D27" i="30"/>
  <c r="C21" i="30"/>
  <c r="E21" i="30"/>
  <c r="C22" i="30"/>
  <c r="E22" i="30"/>
  <c r="C25" i="30"/>
  <c r="C26" i="30"/>
  <c r="C20" i="30"/>
  <c r="C20" i="19"/>
  <c r="C21" i="19"/>
  <c r="C22" i="19"/>
  <c r="C23" i="19"/>
  <c r="E23" i="19"/>
  <c r="C24" i="19"/>
  <c r="C25" i="19"/>
  <c r="D21" i="19"/>
  <c r="D22" i="19"/>
  <c r="D23" i="19"/>
  <c r="D24" i="19"/>
  <c r="E24" i="19"/>
  <c r="D25" i="19"/>
  <c r="C16" i="19"/>
  <c r="D16" i="19"/>
  <c r="E16" i="19"/>
  <c r="F15" i="19"/>
  <c r="F11" i="19"/>
  <c r="D20" i="19"/>
  <c r="D20" i="33"/>
  <c r="C20" i="33"/>
  <c r="D22" i="33"/>
  <c r="D23" i="33"/>
  <c r="D24" i="33"/>
  <c r="D25" i="33"/>
  <c r="C25" i="33"/>
  <c r="C22" i="33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C29" i="27"/>
  <c r="C27" i="27"/>
  <c r="C26" i="27"/>
  <c r="C25" i="27"/>
  <c r="C24" i="27"/>
  <c r="C21" i="27"/>
  <c r="C28" i="27"/>
  <c r="C22" i="27"/>
  <c r="C23" i="27"/>
  <c r="F9" i="27"/>
  <c r="F10" i="27"/>
  <c r="F11" i="27"/>
  <c r="F12" i="27"/>
  <c r="F13" i="27"/>
  <c r="F14" i="27"/>
  <c r="F15" i="27"/>
  <c r="F16" i="27"/>
  <c r="F8" i="27"/>
  <c r="D17" i="29"/>
  <c r="F10" i="19"/>
  <c r="F8" i="19"/>
  <c r="F9" i="19"/>
  <c r="F12" i="19"/>
  <c r="F14" i="19"/>
  <c r="C16" i="30"/>
  <c r="E16" i="30"/>
  <c r="D48" i="30"/>
  <c r="D26" i="30"/>
  <c r="E25" i="30"/>
  <c r="D16" i="30"/>
  <c r="F15" i="30"/>
  <c r="F14" i="30"/>
  <c r="F13" i="30"/>
  <c r="F12" i="30"/>
  <c r="F11" i="30"/>
  <c r="F10" i="30"/>
  <c r="F9" i="30"/>
  <c r="F8" i="30"/>
  <c r="E5" i="30"/>
  <c r="F8" i="29"/>
  <c r="F17" i="29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/>
  <c r="D22" i="27"/>
  <c r="D23" i="27"/>
  <c r="D17" i="27"/>
  <c r="E21" i="27"/>
  <c r="E22" i="27"/>
  <c r="E23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4" i="22"/>
  <c r="K15" i="22"/>
  <c r="K8" i="22"/>
  <c r="K16" i="22"/>
  <c r="D17" i="21"/>
  <c r="E17" i="21"/>
  <c r="D25" i="29"/>
  <c r="D24" i="29"/>
  <c r="C25" i="29"/>
  <c r="E25" i="29"/>
  <c r="C24" i="29"/>
  <c r="E24" i="29"/>
  <c r="D28" i="29"/>
  <c r="D26" i="29"/>
  <c r="D21" i="29"/>
  <c r="C28" i="29"/>
  <c r="E28" i="29"/>
  <c r="C26" i="29"/>
  <c r="E26" i="29"/>
  <c r="C21" i="29"/>
  <c r="E21" i="29"/>
  <c r="E37" i="29"/>
  <c r="C22" i="29"/>
  <c r="C23" i="29"/>
  <c r="C27" i="29"/>
  <c r="E36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/>
  <c r="F17" i="21"/>
  <c r="D51" i="27"/>
  <c r="E17" i="27"/>
  <c r="C17" i="27"/>
  <c r="E28" i="27"/>
  <c r="E37" i="27"/>
  <c r="E5" i="27"/>
  <c r="F17" i="25"/>
  <c r="H16" i="22"/>
  <c r="G16" i="22"/>
  <c r="F16" i="22"/>
  <c r="C16" i="22"/>
  <c r="C10" i="4"/>
  <c r="D10" i="4"/>
  <c r="C15" i="4"/>
  <c r="F15" i="4"/>
  <c r="E10" i="4"/>
  <c r="F9" i="4"/>
  <c r="F10" i="4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/>
  <c r="D23" i="17"/>
  <c r="C23" i="17"/>
  <c r="D22" i="17"/>
  <c r="C22" i="17"/>
  <c r="F22" i="17"/>
  <c r="D21" i="17"/>
  <c r="C21" i="17"/>
  <c r="F21" i="17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/>
  <c r="F5" i="17"/>
  <c r="D25" i="16"/>
  <c r="C25" i="16"/>
  <c r="F25" i="16"/>
  <c r="D24" i="16"/>
  <c r="C24" i="16"/>
  <c r="D21" i="16"/>
  <c r="C21" i="16"/>
  <c r="F21" i="16"/>
  <c r="E34" i="16"/>
  <c r="E17" i="16"/>
  <c r="D17" i="16"/>
  <c r="C17" i="16"/>
  <c r="D26" i="16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/>
  <c r="E32" i="15"/>
  <c r="E31" i="15"/>
  <c r="F5" i="4"/>
  <c r="F5" i="25"/>
  <c r="F24" i="15"/>
  <c r="F18" i="15"/>
  <c r="F23" i="17"/>
  <c r="I16" i="22"/>
  <c r="J16" i="22"/>
  <c r="E22" i="29"/>
  <c r="E23" i="29"/>
  <c r="G17" i="21"/>
  <c r="E27" i="29"/>
  <c r="F24" i="16"/>
  <c r="F16" i="30"/>
  <c r="E36" i="27"/>
  <c r="E20" i="19"/>
  <c r="E33" i="19"/>
  <c r="E22" i="19"/>
  <c r="E25" i="19"/>
  <c r="E21" i="19"/>
  <c r="E26" i="19"/>
  <c r="C26" i="16"/>
  <c r="E33" i="16"/>
  <c r="E33" i="30"/>
  <c r="E29" i="27"/>
  <c r="F17" i="27"/>
  <c r="F16" i="33"/>
  <c r="E20" i="33"/>
  <c r="E33" i="33"/>
  <c r="E21" i="33"/>
  <c r="E22" i="33"/>
  <c r="E23" i="33"/>
  <c r="E24" i="33"/>
  <c r="E25" i="33"/>
  <c r="E32" i="33"/>
  <c r="H15" i="27"/>
  <c r="E26" i="33"/>
  <c r="J22" i="33"/>
  <c r="D15" i="4"/>
  <c r="E26" i="30"/>
  <c r="E20" i="30"/>
  <c r="E34" i="30"/>
  <c r="E27" i="30"/>
  <c r="F16" i="34"/>
  <c r="E21" i="34"/>
  <c r="E22" i="34"/>
  <c r="E23" i="34"/>
  <c r="E24" i="34"/>
  <c r="E33" i="34"/>
  <c r="E26" i="34"/>
  <c r="F16" i="19"/>
  <c r="F17" i="2" l="1"/>
  <c r="D21" i="2"/>
  <c r="D30" i="2" s="1"/>
  <c r="E21" i="2" l="1"/>
  <c r="E30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<sst xmlns="http://schemas.openxmlformats.org/spreadsheetml/2006/main" count="589" uniqueCount="115">
  <si>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</si>
  <si>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</si>
  <si>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</si>
  <si>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</si>
  <si>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</si>
  <si>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</si>
  <si>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</si>
  <si>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</si>
  <si>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</si>
  <si>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</si>
  <si>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</si>
  <si>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</si>
  <si>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</si>
  <si>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</si>
  <si>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</si>
  <si>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</si>
  <si>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</si>
  <si>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</si>
  <si>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</si>
  <si>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</si>
  <si>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</si>
  <si>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</si>
  <si>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</si>
  <si>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</si>
  <si>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</si>
  <si>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</si>
  <si>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</si>
  <si>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</si>
  <si>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</si>
  <si>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</si>
  <si>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</si>
  <si>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</si>
  <si>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</si>
  <si>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</si>
  <si>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</si>
  <si>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</si>
  <si>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</si>
  <si>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</si>
  <si>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</si>
  <si>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</si>
  <si>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</si>
  <si>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</si>
  <si>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</si>
  <si>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</si>
  <si>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</si>
  <si>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</si>
  <si>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</si>
  <si>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</si>
  <si>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</si>
  <si>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</si>
  <si>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</si>
  <si>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</si>
  <si>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</si>
  <si>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</si>
  <si>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</si>
  <si>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</si>
  <si>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</si>
  <si>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</si>
  <si>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</si>
  <si>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</si>
  <si>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</si>
  <si>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</si>
  <si>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</si>
  <si>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</si>
  <si>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</si>
  <si>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</si>
  <si>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</si>
  <si>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</si>
  <si>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</si>
  <si>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</si>
  <si>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</si>
  <si>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</si>
  <si>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</si>
  <si>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</si>
  <si>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</si>
  <si>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</si>
  <si>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</si>
  <si>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</si>
  <si>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</si>
  <si>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</si>
  <si>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</si>
  <si>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</si>
  <si>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</si>
  <si>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</si>
  <si>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</si>
  <si>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</si>
  <si>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</si>
  <si>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</si>
  <si>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</si>
  <si>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</si>
  <si>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</si>
  <si>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</si>
  <si>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</si>
  <si>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</si>
  <si>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</si>
  <si>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</si>
  <si>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</si>
  <si>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</si>
  <si>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</si>
  <si>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00000010</t>
  </si>
  <si>
    <t>ROSSI, CARLOS ALBERTO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</si>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</sst>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mmmm\-yy"/>
    <numFmt numFmtId="165" formatCode="000"/>
  </numFmts>
  <fonts count="32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43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  <xf numFmtId="0" fontId="31" fillId="0" borderId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4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5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5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4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5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5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5" fontId="1" fillId="29" borderId="21" xfId="0" applyNumberFormat="1" applyFont="1" applyFill="1" applyBorder="1" applyAlignment="1">
      <alignment horizontal="center" vertical="center"/>
    </xf>
    <xf numFmtId="165" fontId="1" fillId="28" borderId="21" xfId="0" applyNumberFormat="1" applyFont="1" applyFill="1" applyBorder="1" applyAlignment="1">
      <alignment horizontal="center" vertical="center"/>
    </xf>
    <xf numFmtId="165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5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5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5" fontId="1" fillId="23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5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5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5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5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5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5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5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5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5" fontId="1" fillId="0" borderId="13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rmal 2 2" xfId="43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30"/>
  <sheetViews>
    <sheetView showGridLines="0" showZeros="0" tabSelected="1" zoomScaleNormal="100" workbookViewId="0">
      <selection activeCell="C30" sqref="C30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110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7"/>
      <c r="E5" s="40">
        <v>44896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103</v>
      </c>
      <c r="D7" s="145" t="s">
        <v>104</v>
      </c>
      <c r="E7" s="145" t="s">
        <v>105</v>
      </c>
      <c r="F7" s="229" t="s">
        <v>106</v>
      </c>
      <c r="G7" s="230" t="s">
        <v>111</v>
      </c>
      <c r="H7" s="230" t="s">
        <v>112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149722.26</v>
      </c>
      <c r="D8" s="218">
        <v>64551.03</v>
      </c>
      <c r="E8" s="219">
        <v>-32190.29</v>
      </c>
      <c r="F8" s="224">
        <f t="shared" ref="F8:F16" si="0">+C8+D8+E8</f>
        <v>182083</v>
      </c>
      <c r="G8" s="233"/>
      <c r="H8" s="234"/>
      <c r="I8" s="221"/>
      <c r="J8" s="220"/>
      <c r="K8" s="221"/>
      <c r="L8" s="221"/>
      <c r="M8" s="221"/>
      <c r="N8" s="220"/>
      <c r="O8" s="220"/>
      <c r="P8" s="221">
        <v>47102</v>
      </c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173775.19</v>
      </c>
      <c r="D9" s="218">
        <v>57495.49</v>
      </c>
      <c r="E9" s="100">
        <v>-37361.68</v>
      </c>
      <c r="F9" s="224">
        <f t="shared" si="0"/>
        <v>193909</v>
      </c>
      <c r="G9" s="231">
        <v>7000</v>
      </c>
      <c r="H9" s="232">
        <v>1</v>
      </c>
      <c r="I9" s="221"/>
      <c r="J9" s="220"/>
      <c r="K9" s="221"/>
      <c r="L9" s="221"/>
      <c r="M9" s="221"/>
      <c r="N9" s="221"/>
      <c r="O9" s="220"/>
      <c r="P9" s="221">
        <v>18906</v>
      </c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179671.96</v>
      </c>
      <c r="D10" s="218">
        <v>59055.519999999997</v>
      </c>
      <c r="E10" s="218">
        <v>-38629.480000000003</v>
      </c>
      <c r="F10" s="224">
        <f t="shared" si="0"/>
        <v>200097.99999999997</v>
      </c>
      <c r="G10" s="231">
        <v>7190</v>
      </c>
      <c r="H10" s="232">
        <v>2</v>
      </c>
      <c r="I10" s="221"/>
      <c r="K10" s="221"/>
      <c r="L10" s="221"/>
      <c r="M10" s="221"/>
      <c r="N10" s="221"/>
      <c r="O10" s="220"/>
      <c r="P10" s="221">
        <v>18385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170815.85</v>
      </c>
      <c r="D11" s="100">
        <v>60534.57</v>
      </c>
      <c r="E11" s="219">
        <v>-36725.42</v>
      </c>
      <c r="F11" s="224">
        <f t="shared" si="0"/>
        <v>194625</v>
      </c>
      <c r="G11" s="232">
        <v>7370</v>
      </c>
      <c r="H11" s="232">
        <v>0</v>
      </c>
      <c r="I11" s="221"/>
      <c r="J11" s="220"/>
      <c r="K11" s="221"/>
      <c r="L11" s="221"/>
      <c r="M11" s="221"/>
      <c r="N11" s="221"/>
      <c r="O11" s="220"/>
      <c r="P11" s="221">
        <v>15983</v>
      </c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169501.68</v>
      </c>
      <c r="D12" s="100">
        <v>59220.18</v>
      </c>
      <c r="E12" s="219">
        <v>-36442.86</v>
      </c>
      <c r="F12" s="224">
        <f t="shared" si="0"/>
        <v>192279</v>
      </c>
      <c r="G12" s="231">
        <v>7210</v>
      </c>
      <c r="H12" s="232">
        <v>0</v>
      </c>
      <c r="I12" s="221"/>
      <c r="J12" s="220"/>
      <c r="K12" s="221"/>
      <c r="L12" s="221"/>
      <c r="M12" s="221"/>
      <c r="N12" s="221"/>
      <c r="O12" s="220"/>
      <c r="P12" s="221">
        <v>15012</v>
      </c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172690.64</v>
      </c>
      <c r="D13" s="100">
        <v>59022.85</v>
      </c>
      <c r="E13" s="219">
        <v>-37128.49</v>
      </c>
      <c r="F13" s="224">
        <f t="shared" si="0"/>
        <v>194585.00000000003</v>
      </c>
      <c r="G13" s="231">
        <v>7186</v>
      </c>
      <c r="H13" s="232">
        <v>0</v>
      </c>
      <c r="I13" s="221"/>
      <c r="J13" s="220"/>
      <c r="K13" s="221"/>
      <c r="L13" s="221"/>
      <c r="M13" s="221"/>
      <c r="N13" s="221"/>
      <c r="O13" s="220"/>
      <c r="P13" s="221">
        <v>16823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118" t="s">
        <v>99</v>
      </c>
      <c r="B14" s="110" t="s">
        <v>100</v>
      </c>
      <c r="C14" s="100">
        <v>175947.16</v>
      </c>
      <c r="D14" s="100">
        <v>66013.47</v>
      </c>
      <c r="E14" s="219">
        <v>-37828.629999999997</v>
      </c>
      <c r="F14" s="224">
        <f t="shared" si="0"/>
        <v>204132</v>
      </c>
      <c r="G14" s="231">
        <v>7800</v>
      </c>
      <c r="H14" s="235">
        <v>0</v>
      </c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x14ac:dyDescent="0.2">
      <c r="A15" s="42" t="s">
        <v>101</v>
      </c>
      <c r="B15" s="110" t="s">
        <v>102</v>
      </c>
      <c r="C15" s="100">
        <v>172397.08</v>
      </c>
      <c r="D15" s="100">
        <v>57495.29</v>
      </c>
      <c r="E15" s="219">
        <v>-37065.370000000003</v>
      </c>
      <c r="F15" s="224">
        <f t="shared" si="0"/>
        <v>192827</v>
      </c>
      <c r="G15" s="231">
        <v>7000</v>
      </c>
      <c r="H15" s="235">
        <v>1</v>
      </c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s="53" customFormat="1" ht="18" customHeight="1" thickBot="1" x14ac:dyDescent="0.3">
      <c r="A16" s="222" t="s">
        <v>113</v>
      </c>
      <c r="B16" s="236" t="s">
        <v>114</v>
      </c>
      <c r="C16" s="100">
        <v>146971.79</v>
      </c>
      <c r="D16" s="100">
        <v>64551.14</v>
      </c>
      <c r="E16" s="219">
        <v>-31598.93</v>
      </c>
      <c r="F16" s="224">
        <f t="shared" si="0"/>
        <v>179924</v>
      </c>
      <c r="G16" s="233"/>
      <c r="H16" s="234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12" ht="18" customHeight="1" thickBot="1" x14ac:dyDescent="0.25">
      <c r="A17" s="9"/>
      <c r="B17" s="9" t="s">
        <v>24</v>
      </c>
      <c r="C17" s="10">
        <f>SUM(C8:C16)</f>
        <v>1511493.61</v>
      </c>
      <c r="D17" s="10">
        <f t="shared" ref="D17:F17" si="1">SUM(D8:D16)</f>
        <v>547939.53999999992</v>
      </c>
      <c r="E17" s="10">
        <f t="shared" si="1"/>
        <v>-324971.14999999997</v>
      </c>
      <c r="F17" s="10">
        <f t="shared" si="1"/>
        <v>1734462</v>
      </c>
      <c r="G17" s="20"/>
      <c r="H17" s="131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H19" s="20"/>
      <c r="I19" s="20"/>
      <c r="L19" s="20"/>
    </row>
    <row r="20" spans="1:12" ht="27" customHeight="1" x14ac:dyDescent="0.2">
      <c r="A20" s="163"/>
      <c r="B20" s="164"/>
      <c r="C20" s="165" t="s">
        <v>107</v>
      </c>
      <c r="D20" s="165" t="s">
        <v>108</v>
      </c>
      <c r="E20" s="226" t="s">
        <v>109</v>
      </c>
      <c r="G20" s="70"/>
      <c r="I20" s="20"/>
    </row>
    <row r="21" spans="1:12" s="53" customFormat="1" ht="18" customHeight="1" x14ac:dyDescent="0.2">
      <c r="A21" s="118" t="s">
        <v>87</v>
      </c>
      <c r="B21" s="43" t="s">
        <v>88</v>
      </c>
      <c r="C21" s="133">
        <v>182083</v>
      </c>
      <c r="D21" s="133">
        <f t="shared" ref="D21:D29" si="2">+F8</f>
        <v>182083</v>
      </c>
      <c r="E21" s="228">
        <f>+C21-D21</f>
        <v>0</v>
      </c>
      <c r="G21" s="59"/>
      <c r="I21" s="59"/>
    </row>
    <row r="22" spans="1:12" s="53" customFormat="1" ht="18" customHeight="1" x14ac:dyDescent="0.2">
      <c r="A22" s="118" t="s">
        <v>89</v>
      </c>
      <c r="B22" s="110" t="s">
        <v>90</v>
      </c>
      <c r="C22" s="133">
        <v>224581</v>
      </c>
      <c r="D22" s="133">
        <f t="shared" si="2"/>
        <v>193909</v>
      </c>
      <c r="E22" s="228">
        <f t="shared" ref="E22:E29" si="3">+C22-D22</f>
        <v>30672</v>
      </c>
      <c r="H22" s="59"/>
    </row>
    <row r="23" spans="1:12" s="53" customFormat="1" ht="18" customHeight="1" x14ac:dyDescent="0.2">
      <c r="A23" s="118" t="s">
        <v>91</v>
      </c>
      <c r="B23" s="110" t="s">
        <v>92</v>
      </c>
      <c r="C23" s="133">
        <v>305242</v>
      </c>
      <c r="D23" s="133">
        <f t="shared" si="2"/>
        <v>200097.99999999997</v>
      </c>
      <c r="E23" s="228">
        <f t="shared" si="3"/>
        <v>105144.00000000003</v>
      </c>
    </row>
    <row r="24" spans="1:12" s="53" customFormat="1" ht="18" customHeight="1" x14ac:dyDescent="0.2">
      <c r="A24" s="118" t="s">
        <v>93</v>
      </c>
      <c r="B24" s="110" t="s">
        <v>94</v>
      </c>
      <c r="C24" s="133">
        <v>292088</v>
      </c>
      <c r="D24" s="133">
        <f t="shared" si="2"/>
        <v>194625</v>
      </c>
      <c r="E24" s="228">
        <f t="shared" si="3"/>
        <v>97463</v>
      </c>
    </row>
    <row r="25" spans="1:12" s="53" customFormat="1" ht="18" customHeight="1" x14ac:dyDescent="0.2">
      <c r="A25" s="118" t="s">
        <v>95</v>
      </c>
      <c r="B25" s="110" t="s">
        <v>96</v>
      </c>
      <c r="C25" s="133">
        <v>384912</v>
      </c>
      <c r="D25" s="133">
        <f t="shared" si="2"/>
        <v>192279</v>
      </c>
      <c r="E25" s="228">
        <f t="shared" si="3"/>
        <v>192633</v>
      </c>
    </row>
    <row r="26" spans="1:12" s="53" customFormat="1" ht="18" customHeight="1" x14ac:dyDescent="0.2">
      <c r="A26" s="118" t="s">
        <v>97</v>
      </c>
      <c r="B26" s="110" t="s">
        <v>98</v>
      </c>
      <c r="C26" s="133">
        <v>323584</v>
      </c>
      <c r="D26" s="133">
        <f t="shared" si="2"/>
        <v>194585.00000000003</v>
      </c>
      <c r="E26" s="228">
        <f t="shared" si="3"/>
        <v>128998.99999999997</v>
      </c>
    </row>
    <row r="27" spans="1:12" s="53" customFormat="1" ht="18" customHeight="1" x14ac:dyDescent="0.2">
      <c r="A27" s="223" t="s">
        <v>99</v>
      </c>
      <c r="B27" s="77" t="s">
        <v>100</v>
      </c>
      <c r="C27" s="74">
        <v>204132</v>
      </c>
      <c r="D27" s="133">
        <f t="shared" si="2"/>
        <v>204132</v>
      </c>
      <c r="E27" s="228">
        <f t="shared" si="3"/>
        <v>0</v>
      </c>
    </row>
    <row r="28" spans="1:12" s="53" customFormat="1" ht="18" customHeight="1" x14ac:dyDescent="0.2">
      <c r="A28" s="42" t="s">
        <v>101</v>
      </c>
      <c r="B28" s="110" t="s">
        <v>102</v>
      </c>
      <c r="C28" s="74">
        <v>299189</v>
      </c>
      <c r="D28" s="133">
        <f t="shared" si="2"/>
        <v>192827</v>
      </c>
      <c r="E28" s="228">
        <f t="shared" si="3"/>
        <v>106362</v>
      </c>
    </row>
    <row r="29" spans="1:12" s="53" customFormat="1" ht="18" customHeight="1" x14ac:dyDescent="0.2">
      <c r="A29" s="222" t="s">
        <v>113</v>
      </c>
      <c r="B29" s="236" t="s">
        <v>114</v>
      </c>
      <c r="C29" s="74">
        <v>179924</v>
      </c>
      <c r="D29" s="133">
        <f t="shared" si="2"/>
        <v>179924</v>
      </c>
      <c r="E29" s="228">
        <f t="shared" si="3"/>
        <v>0</v>
      </c>
    </row>
    <row r="30" spans="1:12" ht="18" customHeight="1" thickBot="1" x14ac:dyDescent="0.25">
      <c r="A30" s="167"/>
      <c r="B30" s="168"/>
      <c r="C30" s="227">
        <f>SUM(C21:C29)</f>
        <v>2395735</v>
      </c>
      <c r="D30" s="227">
        <f t="shared" ref="D30:E30" si="4">SUM(D21:D29)</f>
        <v>1734462</v>
      </c>
      <c r="E30" s="225">
        <f t="shared" si="4"/>
        <v>661273</v>
      </c>
      <c r="H30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44896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44896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2022-11-01T16:18:24Z</cp:lastPrinted>
  <dcterms:created xsi:type="dcterms:W3CDTF">2016-02-16T20:38:29Z</dcterms:created>
  <dcterms:modified xsi:type="dcterms:W3CDTF">2023-01-05T18:22:23Z</dcterms:modified>
</cp:coreProperties>
</file>