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G27" i="7" l="1"/>
  <c r="F22" i="7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I84" i="6" s="1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<sst xmlns="http://schemas.openxmlformats.org/spreadsheetml/2006/main" count="381" uniqueCount="97">
  <si>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</si>
  <si>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</si>
  <si>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</si>
  <si>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</si>
  <si>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</si>
  <si>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</si>
  <si>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</si>
  <si>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</si>
  <si>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</si>
  <si>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</si>
  <si>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</si>
  <si>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</si>
  <si>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</si>
  <si>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</si>
  <si>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</si>
  <si>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</si>
  <si>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</si>
  <si>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</si>
  <si>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</si>
  <si>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</si>
  <si>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</si>
  <si>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</si>
  <si>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</si>
  <si>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</si>
  <si>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</si>
  <si>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</si>
  <si>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</si>
  <si>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</si>
  <si>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</si>
  <si>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</si>
  <si>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</si>
  <si>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</si>
  <si>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</si>
  <si>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</si>
  <si>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</si>
  <si>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</si>
  <si>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</si>
  <si>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</si>
  <si>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</si>
  <si>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</si>
  <si>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</si>
  <si>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</si>
  <si>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</si>
  <si>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</si>
  <si>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</si>
  <si>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</si>
  <si>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</si>
  <si>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</si>
  <si>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</si>
  <si>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</si>
  <si>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</si>
  <si>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</si>
  <si>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</si>
  <si>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</si>
  <si>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</si>
  <si>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</si>
  <si>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</si>
  <si>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</si>
  <si>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</si>
  <si>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</si>
  <si>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</si>
  <si>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</si>
  <si>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</si>
  <si>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</si>
  <si>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</si>
  <si>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</si>
  <si>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</si>
  <si>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</si>
  <si>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</si>
  <si>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</si>
  <si>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</si>
  <si>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</si>
  <si>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</si>
  <si>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</si>
  <si>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</si>
  <si>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</si>
  <si>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</si>
  <si>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</si>
  <si>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</si>
  <si>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</si>
  <si>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</si>
  <si>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</si>
  <si>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</si>
  <si>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</si>
  <si>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</si>
  <si>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</si>
  <si>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</si>
  <si>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</si>
  <si>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</si>
  <si>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</si>
  <si>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</si>
  <si>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</si>
  <si>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</si>
  <si>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</si>
  <si>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</si>
  <si>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</si>
  <si>
    <t>DANEJ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</si>
</sst>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4" sqref="E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8" t="s">
        <v>31</v>
      </c>
      <c r="C2" s="120" t="s">
        <v>60</v>
      </c>
      <c r="D2" s="120" t="s">
        <v>61</v>
      </c>
      <c r="E2" s="118" t="s">
        <v>39</v>
      </c>
      <c r="F2" s="118" t="s">
        <v>58</v>
      </c>
      <c r="G2" s="118" t="s">
        <v>62</v>
      </c>
      <c r="H2" s="122" t="s">
        <v>34</v>
      </c>
      <c r="I2" s="116" t="s">
        <v>32</v>
      </c>
      <c r="J2" s="124" t="s">
        <v>59</v>
      </c>
      <c r="L2" s="112" t="s">
        <v>40</v>
      </c>
      <c r="M2" s="114">
        <v>0.12</v>
      </c>
      <c r="N2" s="9" t="s">
        <v>43</v>
      </c>
    </row>
    <row r="3" spans="2:19" ht="15.75" thickBot="1">
      <c r="B3" s="119"/>
      <c r="C3" s="121"/>
      <c r="D3" s="121"/>
      <c r="E3" s="119"/>
      <c r="F3" s="119"/>
      <c r="G3" s="119"/>
      <c r="H3" s="123"/>
      <c r="I3" s="117"/>
      <c r="J3" s="125"/>
      <c r="L3" s="113"/>
      <c r="M3" s="115"/>
      <c r="N3" s="10">
        <f>AVERAGEIF(O:O,P1,O:O)</f>
        <v>0.10084112575666349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>
        <v>44960</v>
      </c>
      <c r="F30" s="5">
        <v>199257.36</v>
      </c>
      <c r="G30" s="7"/>
      <c r="H30" s="87">
        <f t="shared" si="2"/>
        <v>44927</v>
      </c>
      <c r="I30" s="37">
        <f t="shared" si="3"/>
        <v>20847.727466270837</v>
      </c>
      <c r="J30" s="38">
        <f t="shared" si="4"/>
        <v>0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>
        <v>27809.77</v>
      </c>
      <c r="D31" s="36">
        <v>2833.3905655000008</v>
      </c>
      <c r="E31" s="8">
        <v>44979</v>
      </c>
      <c r="F31" s="5">
        <v>27809.77</v>
      </c>
      <c r="G31" s="7"/>
      <c r="H31" s="87">
        <f t="shared" si="2"/>
        <v>44958</v>
      </c>
      <c r="I31" s="37">
        <f t="shared" si="3"/>
        <v>2833.3905655000008</v>
      </c>
      <c r="J31" s="38">
        <f t="shared" si="4"/>
        <v>0</v>
      </c>
      <c r="N31" s="2"/>
      <c r="O31" s="13">
        <f t="shared" si="8"/>
        <v>0.10188471769094101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2833.3905655000008</v>
      </c>
    </row>
    <row r="32" spans="2:19">
      <c r="B32" s="32">
        <v>44958</v>
      </c>
      <c r="C32" s="35">
        <v>83136.69</v>
      </c>
      <c r="D32" s="36">
        <v>8656.5641799999994</v>
      </c>
      <c r="E32" s="8">
        <v>44994</v>
      </c>
      <c r="F32" s="5">
        <v>83136.69</v>
      </c>
      <c r="G32" s="7"/>
      <c r="H32" s="87">
        <f t="shared" si="2"/>
        <v>44958</v>
      </c>
      <c r="I32" s="37">
        <f t="shared" si="3"/>
        <v>8656.5641799999994</v>
      </c>
      <c r="J32" s="38">
        <f t="shared" si="4"/>
        <v>0</v>
      </c>
      <c r="N32" s="2"/>
      <c r="O32" s="13">
        <f t="shared" si="8"/>
        <v>0.10412447476559386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8656.5641799999994</v>
      </c>
    </row>
    <row r="33" spans="2:19">
      <c r="B33" s="32">
        <v>44986</v>
      </c>
      <c r="C33" s="35">
        <v>83136.69</v>
      </c>
      <c r="D33" s="36">
        <v>8656.5641799999994</v>
      </c>
      <c r="E33" s="8">
        <v>45030</v>
      </c>
      <c r="F33" s="5">
        <v>83136.69</v>
      </c>
      <c r="G33" s="7"/>
      <c r="H33" s="87">
        <f t="shared" si="2"/>
        <v>44986</v>
      </c>
      <c r="I33" s="37">
        <f t="shared" si="3"/>
        <v>8656.5641799999994</v>
      </c>
      <c r="J33" s="38">
        <f t="shared" si="4"/>
        <v>0</v>
      </c>
      <c r="N33" s="2"/>
      <c r="O33" s="13">
        <f t="shared" si="8"/>
        <v>0.10412447476559386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8656.5641799999994</v>
      </c>
    </row>
    <row r="34" spans="2:19">
      <c r="B34" s="32">
        <v>45017</v>
      </c>
      <c r="C34" s="35">
        <v>83136.69</v>
      </c>
      <c r="D34" s="36">
        <v>8656.5641799999994</v>
      </c>
      <c r="E34" s="8">
        <v>45070</v>
      </c>
      <c r="F34" s="5">
        <v>83136.69</v>
      </c>
      <c r="G34" s="7"/>
      <c r="H34" s="87">
        <f t="shared" si="2"/>
        <v>45047</v>
      </c>
      <c r="I34" s="37">
        <f t="shared" si="3"/>
        <v>8656.5641799999994</v>
      </c>
      <c r="J34" s="38">
        <f t="shared" si="4"/>
        <v>0</v>
      </c>
      <c r="N34" s="2"/>
      <c r="O34" s="13">
        <f t="shared" si="8"/>
        <v>0.10412447476559386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8656.5641799999994</v>
      </c>
    </row>
    <row r="35" spans="2:19">
      <c r="B35" s="32">
        <v>45047</v>
      </c>
      <c r="C35" s="35">
        <v>98691.24</v>
      </c>
      <c r="D35" s="36">
        <v>10293.887802000001</v>
      </c>
      <c r="E35" s="8"/>
      <c r="F35" s="5"/>
      <c r="G35" s="7"/>
      <c r="H35" s="87" t="str">
        <f t="shared" si="2"/>
        <v/>
      </c>
      <c r="I35" s="37">
        <f t="shared" si="3"/>
        <v>0</v>
      </c>
      <c r="J35" s="38">
        <f t="shared" si="4"/>
        <v>98691.24</v>
      </c>
      <c r="N35" s="2"/>
      <c r="O35" s="13">
        <f t="shared" si="8"/>
        <v>0.10430396661345019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10293.887802000001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6" t="s">
        <v>75</v>
      </c>
      <c r="C6" s="136"/>
      <c r="D6" s="136"/>
      <c r="E6" s="136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6" t="s">
        <v>88</v>
      </c>
      <c r="C19" s="136"/>
      <c r="D19" s="136"/>
      <c r="E19" s="136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6" t="s">
        <v>48</v>
      </c>
      <c r="B25" s="126" t="s">
        <v>49</v>
      </c>
      <c r="C25" s="126" t="s">
        <v>50</v>
      </c>
      <c r="D25" s="128" t="s">
        <v>51</v>
      </c>
      <c r="E25" s="12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7"/>
      <c r="B26" s="127"/>
      <c r="C26" s="127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30">
        <v>4</v>
      </c>
      <c r="D27" s="133">
        <v>5.57E-2</v>
      </c>
      <c r="E27" s="13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31"/>
      <c r="D28" s="134"/>
      <c r="E28" s="13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31"/>
      <c r="D29" s="134"/>
      <c r="E29" s="13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31"/>
      <c r="D30" s="134"/>
      <c r="E30" s="13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2"/>
      <c r="D31" s="135"/>
      <c r="E31" s="13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6"/>
      <c r="C32" s="136"/>
      <c r="D32" s="136"/>
      <c r="E32" s="136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6"/>
      <c r="C45" s="136"/>
      <c r="D45" s="136"/>
      <c r="E45" s="136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6"/>
      <c r="C58" s="136"/>
      <c r="D58" s="136"/>
      <c r="E58" s="136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6"/>
      <c r="C71" s="136"/>
      <c r="D71" s="136"/>
      <c r="E71" s="136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6"/>
      <c r="C84" s="136"/>
      <c r="D84" s="136"/>
      <c r="E84" s="13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6"/>
      <c r="C97" s="136"/>
      <c r="D97" s="136"/>
      <c r="E97" s="13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6"/>
      <c r="C110" s="136"/>
      <c r="D110" s="136"/>
      <c r="E110" s="13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6"/>
      <c r="C123" s="136"/>
      <c r="D123" s="136"/>
      <c r="E123" s="13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6"/>
      <c r="C136" s="136"/>
      <c r="D136" s="136"/>
      <c r="E136" s="13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6"/>
      <c r="C149" s="136"/>
      <c r="D149" s="136"/>
      <c r="E149" s="13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B16" sqref="B16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43">
        <v>1</v>
      </c>
      <c r="D6" s="145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44"/>
      <c r="D7" s="146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39">
        <v>2</v>
      </c>
      <c r="D8" s="141">
        <v>64892.160000000003</v>
      </c>
      <c r="E8" s="109">
        <v>7430.32</v>
      </c>
      <c r="F8" s="110" t="s">
        <v>86</v>
      </c>
      <c r="G8" s="109">
        <v>72322.48</v>
      </c>
      <c r="H8" s="111">
        <v>44942</v>
      </c>
      <c r="I8" s="41">
        <v>44942</v>
      </c>
      <c r="J8" s="30">
        <f t="shared" si="0"/>
        <v>44927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40"/>
      <c r="D9" s="142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39">
        <v>3</v>
      </c>
      <c r="D10" s="141">
        <v>68506.66</v>
      </c>
      <c r="E10" s="109">
        <v>3815.82</v>
      </c>
      <c r="F10" s="110" t="s">
        <v>86</v>
      </c>
      <c r="G10" s="109">
        <v>72322.48</v>
      </c>
      <c r="H10" s="111">
        <v>44973</v>
      </c>
      <c r="I10" s="41">
        <v>44973</v>
      </c>
      <c r="J10" s="30">
        <f t="shared" si="0"/>
        <v>44958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40"/>
      <c r="D11" s="142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3" sqref="G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45047</v>
      </c>
      <c r="C7" s="29">
        <f>SUMIF(SUSS!H:H,'Control de pagos'!K1,SUSS!I:I)</f>
        <v>8656.5641799999994</v>
      </c>
      <c r="D7" s="29">
        <f>'Control de pagos'!K2</f>
        <v>0</v>
      </c>
      <c r="E7" s="42">
        <f>C7+D7</f>
        <v>8656.5641799999994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2023-06-15T14:16:25Z</dcterms:modified>
</cp:coreProperties>
</file>