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7" i="2"/>
  <c r="L9" i="2"/>
  <c r="L10" i="2"/>
  <c r="L13" i="2"/>
  <c r="L14" i="2"/>
  <c r="L1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F25" i="7" s="1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G12" i="7" s="1"/>
  <c r="E11" i="7"/>
  <c r="F11" i="7" s="1"/>
  <c r="E10" i="7"/>
  <c r="F10" i="7" s="1"/>
  <c r="G10" i="7" s="1"/>
  <c r="E9" i="7"/>
  <c r="F9" i="7" s="1"/>
  <c r="C7" i="7"/>
  <c r="F23" i="7"/>
  <c r="G23" i="7" s="1"/>
  <c r="F27" i="7"/>
  <c r="F19" i="7"/>
  <c r="G19" i="7" s="1"/>
  <c r="F21" i="7"/>
  <c r="G27" i="7" l="1"/>
  <c r="F22" i="7"/>
  <c r="G22" i="7" s="1"/>
  <c r="F26" i="7"/>
  <c r="G26" i="7" s="1"/>
  <c r="F28" i="7"/>
  <c r="G28" i="7" s="1"/>
  <c r="F24" i="7"/>
  <c r="G24" i="7" s="1"/>
  <c r="G21" i="7"/>
  <c r="G9" i="7"/>
  <c r="G13" i="7"/>
  <c r="G25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R31" i="3" s="1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F29" i="7" l="1"/>
  <c r="R30" i="3"/>
  <c r="R29" i="3"/>
  <c r="H136" i="6"/>
  <c r="H110" i="6"/>
  <c r="I110" i="6" s="1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L11" i="2" s="1"/>
  <c r="A12" i="2"/>
  <c r="L12" i="2" s="1"/>
  <c r="A13" i="2"/>
  <c r="A14" i="2"/>
  <c r="A15" i="2"/>
  <c r="L15" i="2" s="1"/>
  <c r="A16" i="2"/>
  <c r="A17" i="2"/>
  <c r="L17" i="2" s="1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BA1208" i="1" s="1"/>
  <c r="AU1208" i="1"/>
  <c r="AV1208" i="1"/>
  <c r="AW1208" i="1"/>
  <c r="AX1208" i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BA1209" i="1" s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341" i="1" l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6" i="2"/>
  <c r="L8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<sst xmlns="http://schemas.openxmlformats.org/spreadsheetml/2006/main" count="391" uniqueCount="89">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</sst>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31" sqref="F31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0.16358783350424483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>
        <v>76046.91</v>
      </c>
      <c r="D28" s="35">
        <v>11278.330372500001</v>
      </c>
      <c r="E28" s="7">
        <v>44868</v>
      </c>
      <c r="F28" s="5">
        <v>76046.91</v>
      </c>
      <c r="G28" s="6"/>
      <c r="H28" s="73">
        <f t="shared" si="2"/>
        <v>44835</v>
      </c>
      <c r="I28" s="36">
        <f t="shared" si="3"/>
        <v>11278.330372500001</v>
      </c>
      <c r="J28" s="37">
        <f t="shared" si="4"/>
        <v>0</v>
      </c>
      <c r="K28" s="30"/>
      <c r="L28" s="3"/>
      <c r="M28" s="3"/>
      <c r="N28" s="27"/>
      <c r="O28" s="12">
        <f t="shared" si="5"/>
        <v>0.14830754296920151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11278.330372500001</v>
      </c>
    </row>
    <row r="29" spans="2:19">
      <c r="B29" s="31">
        <v>44866</v>
      </c>
      <c r="C29" s="34">
        <v>73381.539999999994</v>
      </c>
      <c r="D29" s="35">
        <v>10877.724824999999</v>
      </c>
      <c r="E29" s="7">
        <v>44900</v>
      </c>
      <c r="F29" s="5">
        <v>73381.539999999994</v>
      </c>
      <c r="G29" s="6"/>
      <c r="H29" s="73">
        <f t="shared" si="2"/>
        <v>44866</v>
      </c>
      <c r="I29" s="36">
        <f t="shared" si="3"/>
        <v>10877.724824999999</v>
      </c>
      <c r="J29" s="37">
        <f t="shared" si="4"/>
        <v>0</v>
      </c>
      <c r="N29" s="2"/>
      <c r="O29" s="12">
        <f t="shared" ref="O29:O42" si="8">IFERROR(+D29/C29,0)</f>
        <v>0.14823516684168797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10877.724824999999</v>
      </c>
    </row>
    <row r="30" spans="2:19">
      <c r="B30" s="31">
        <v>44896</v>
      </c>
      <c r="C30" s="34">
        <v>124016.5</v>
      </c>
      <c r="D30" s="35">
        <v>18429.785172065218</v>
      </c>
      <c r="E30" s="7">
        <v>44935</v>
      </c>
      <c r="F30" s="5">
        <v>124016.5</v>
      </c>
      <c r="G30" s="6"/>
      <c r="H30" s="73">
        <f t="shared" si="2"/>
        <v>44896</v>
      </c>
      <c r="I30" s="36">
        <f t="shared" si="3"/>
        <v>18429.785172065218</v>
      </c>
      <c r="J30" s="37">
        <f t="shared" si="4"/>
        <v>0</v>
      </c>
      <c r="N30" s="2"/>
      <c r="O30" s="12">
        <f t="shared" si="8"/>
        <v>0.14860752538626085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18429.785172065218</v>
      </c>
    </row>
    <row r="31" spans="2:19">
      <c r="B31" s="31">
        <v>44927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0</v>
      </c>
    </row>
    <row r="32" spans="2:19">
      <c r="B32" s="31">
        <v>44958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0</v>
      </c>
    </row>
    <row r="33" spans="2:19">
      <c r="B33" s="31">
        <v>44986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0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19" sqref="F1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44896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thickBot="1">
      <c r="A4" s="10" t="str">
        <f t="shared" ref="A4:A41" si="1">B4&amp;" "&amp;IF(C4="",C3,C4)</f>
        <v>O807060 1</v>
      </c>
      <c r="B4" s="3" t="s">
        <v>75</v>
      </c>
      <c r="C4" s="122">
        <v>1</v>
      </c>
      <c r="D4" s="124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thickBot="1">
      <c r="A5" s="10" t="str">
        <f t="shared" si="1"/>
        <v>O807060 1</v>
      </c>
      <c r="B5" s="3" t="s">
        <v>75</v>
      </c>
      <c r="C5" s="123"/>
      <c r="D5" s="125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thickBot="1">
      <c r="A6" s="10" t="str">
        <f t="shared" si="1"/>
        <v>O807060 2</v>
      </c>
      <c r="B6" s="3" t="s">
        <v>75</v>
      </c>
      <c r="C6" s="122">
        <v>2</v>
      </c>
      <c r="D6" s="124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thickBot="1">
      <c r="A7" s="10" t="str">
        <f t="shared" si="1"/>
        <v>O807060 2</v>
      </c>
      <c r="B7" s="3" t="s">
        <v>75</v>
      </c>
      <c r="C7" s="123"/>
      <c r="D7" s="125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thickBot="1">
      <c r="A8" s="10" t="str">
        <f t="shared" si="1"/>
        <v>O807060 3</v>
      </c>
      <c r="B8" s="3" t="s">
        <v>75</v>
      </c>
      <c r="C8" s="122">
        <v>3</v>
      </c>
      <c r="D8" s="124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thickBot="1">
      <c r="A9" s="10" t="str">
        <f t="shared" si="1"/>
        <v>O807060 3</v>
      </c>
      <c r="B9" s="3" t="s">
        <v>75</v>
      </c>
      <c r="C9" s="123"/>
      <c r="D9" s="125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thickBot="1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4">
        <v>1</v>
      </c>
      <c r="D12" s="116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5"/>
      <c r="D13" s="117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4">
        <v>2</v>
      </c>
      <c r="D14" s="116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5"/>
      <c r="D15" s="117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18">
        <v>3</v>
      </c>
      <c r="D16" s="120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19"/>
      <c r="D17" s="121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3">
    <mergeCell ref="C8:C9"/>
    <mergeCell ref="D8:D9"/>
    <mergeCell ref="C1:H1"/>
    <mergeCell ref="C4:C5"/>
    <mergeCell ref="D4:D5"/>
    <mergeCell ref="C6:C7"/>
    <mergeCell ref="D6:D7"/>
    <mergeCell ref="C12:C13"/>
    <mergeCell ref="D12:D13"/>
    <mergeCell ref="C14:C15"/>
    <mergeCell ref="D14:D15"/>
    <mergeCell ref="C16:C17"/>
    <mergeCell ref="D16:D1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6" sqref="E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44896</v>
      </c>
      <c r="C7" s="28">
        <f>SUMIF(SUSS!H:H,'Control de pagos'!K1,SUSS!I:I)</f>
        <v>18429.785172065218</v>
      </c>
      <c r="D7" s="28">
        <f>'Control de pagos'!K2</f>
        <v>0</v>
      </c>
      <c r="E7" s="41">
        <f>C7+D7</f>
        <v>18429.785172065218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2023-01-13T12:14:02Z</dcterms:modified>
</cp:coreProperties>
</file>