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7"/>
  <c r="L9"/>
  <c r="L10"/>
  <c r="L13"/>
  <c r="L14"/>
  <c r="L16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E27"/>
  <c r="E26"/>
  <c r="E25"/>
  <c r="F25" s="1"/>
  <c r="E24"/>
  <c r="E23"/>
  <c r="E22"/>
  <c r="E21"/>
  <c r="E20"/>
  <c r="F20" s="1"/>
  <c r="E19"/>
  <c r="E18"/>
  <c r="E17"/>
  <c r="F17" s="1"/>
  <c r="E16"/>
  <c r="F16" s="1"/>
  <c r="E15"/>
  <c r="F15" s="1"/>
  <c r="G15" s="1"/>
  <c r="E14"/>
  <c r="F14" s="1"/>
  <c r="G14" s="1"/>
  <c r="E13"/>
  <c r="F13" s="1"/>
  <c r="E12"/>
  <c r="F12" s="1"/>
  <c r="G12" s="1"/>
  <c r="E11"/>
  <c r="F11" s="1"/>
  <c r="E10"/>
  <c r="F10" s="1"/>
  <c r="G10" s="1"/>
  <c r="E9"/>
  <c r="F9" s="1"/>
  <c r="C7"/>
  <c r="F23"/>
  <c r="G23" s="1"/>
  <c r="F27"/>
  <c r="F19"/>
  <c r="G19" s="1"/>
  <c r="F21"/>
  <c r="G27" l="1"/>
  <c r="F22"/>
  <c r="G22" s="1"/>
  <c r="F26"/>
  <c r="G26" s="1"/>
  <c r="F28"/>
  <c r="G28" s="1"/>
  <c r="F24"/>
  <c r="G24" s="1"/>
  <c r="G21"/>
  <c r="G9"/>
  <c r="G13"/>
  <c r="G25"/>
  <c r="G16"/>
  <c r="G20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R31" s="1"/>
  <c r="S31"/>
  <c r="O32"/>
  <c r="P32"/>
  <c r="Q32"/>
  <c r="S32"/>
  <c r="O33"/>
  <c r="P33"/>
  <c r="Q33"/>
  <c r="R33" s="1"/>
  <c r="S33"/>
  <c r="O34"/>
  <c r="P34"/>
  <c r="Q34"/>
  <c r="S34"/>
  <c r="O35"/>
  <c r="P35"/>
  <c r="Q35"/>
  <c r="S35"/>
  <c r="O36"/>
  <c r="P36"/>
  <c r="Q36"/>
  <c r="S36"/>
  <c r="O37"/>
  <c r="P37"/>
  <c r="Q37"/>
  <c r="R37" s="1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F29" i="7" l="1"/>
  <c r="R30" i="3"/>
  <c r="R29"/>
  <c r="H136" i="6"/>
  <c r="H110"/>
  <c r="I110" s="1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L11" s="1"/>
  <c r="A12"/>
  <c r="L12" s="1"/>
  <c r="A13"/>
  <c r="A14"/>
  <c r="A15"/>
  <c r="L15" s="1"/>
  <c r="A16"/>
  <c r="A17"/>
  <c r="L17" s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BA1208" s="1"/>
  <c r="AU1208"/>
  <c r="AV1208"/>
  <c r="AW1208"/>
  <c r="AX1208"/>
  <c r="AC1209"/>
  <c r="AD1209"/>
  <c r="AE1209"/>
  <c r="AF1209"/>
  <c r="AO1209" s="1"/>
  <c r="AG1209"/>
  <c r="AH1209"/>
  <c r="AI1209"/>
  <c r="AJ1209"/>
  <c r="AK1209"/>
  <c r="AT1209"/>
  <c r="BA1209" s="1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341" l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808"/>
  <c r="BA681"/>
  <c r="BA350"/>
  <c r="BA349"/>
  <c r="BA342"/>
  <c r="J42" i="2"/>
  <c r="BA3659" i="1"/>
  <c r="BA3658"/>
  <c r="BA3655"/>
  <c r="BA3654"/>
  <c r="BA1217"/>
  <c r="BA1216"/>
  <c r="BA1201"/>
  <c r="BA1200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5" i="2" l="1"/>
  <c r="L6"/>
  <c r="L8"/>
  <c r="L3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<sst xmlns="http://schemas.openxmlformats.org/spreadsheetml/2006/main" count="392" uniqueCount="90">
  <si>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</si>
  <si>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</si>
  <si>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</si>
  <si>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</si>
  <si>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</si>
  <si>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</si>
  <si>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</si>
  <si>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</si>
  <si>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</si>
  <si>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</si>
  <si>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</si>
  <si>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</si>
  <si>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</si>
  <si>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</si>
  <si>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</si>
  <si>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</si>
  <si>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</si>
  <si>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</si>
  <si>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</si>
  <si>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</si>
  <si>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</si>
  <si>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</si>
  <si>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</si>
  <si>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</si>
  <si>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</si>
  <si>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</si>
  <si>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</si>
  <si>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</si>
  <si>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</si>
  <si>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</si>
  <si>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</si>
  <si>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</si>
  <si>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</si>
  <si>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</si>
  <si>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</si>
  <si>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</si>
  <si>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</si>
  <si>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</si>
  <si>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</si>
  <si>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</si>
  <si>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</si>
  <si>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</si>
  <si>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</si>
  <si>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</si>
  <si>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</si>
  <si>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</si>
  <si>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</si>
  <si>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</si>
  <si>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</si>
  <si>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</si>
  <si>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</si>
  <si>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</si>
  <si>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</si>
  <si>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</si>
  <si>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</si>
  <si>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</si>
  <si>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</si>
  <si>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</si>
  <si>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</si>
  <si>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</si>
  <si>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</si>
  <si>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</si>
  <si>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</si>
  <si>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</si>
  <si>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</si>
  <si>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</si>
  <si>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</si>
  <si>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</si>
  <si>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</si>
  <si>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</si>
  <si>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</si>
  <si>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</si>
  <si>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</si>
  <si>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</si>
  <si>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</si>
  <si>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</si>
  <si>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</si>
  <si>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</si>
  <si>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</si>
  <si>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</si>
  <si>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</si>
  <si>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</si>
  <si>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</si>
  <si>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</si>
  <si>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</si>
  <si>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</si>
  <si>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</si>
  <si>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</si>
  <si>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</si>
  <si>
    <t>ESTANCIA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</si>
</sst>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19" activePane="bottomLeft" state="frozen"/>
      <selection pane="bottomLeft" activeCell="F36" sqref="F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0.16124772501919507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>
        <v>76046.91</v>
      </c>
      <c r="D28" s="35">
        <v>11278.330372500001</v>
      </c>
      <c r="E28" s="7">
        <v>44868</v>
      </c>
      <c r="F28" s="5">
        <v>76046.91</v>
      </c>
      <c r="G28" s="6"/>
      <c r="H28" s="73">
        <f t="shared" si="2"/>
        <v>44835</v>
      </c>
      <c r="I28" s="36">
        <f t="shared" si="3"/>
        <v>11278.330372500001</v>
      </c>
      <c r="J28" s="37">
        <f t="shared" si="4"/>
        <v>0</v>
      </c>
      <c r="K28" s="30"/>
      <c r="L28" s="3"/>
      <c r="M28" s="3"/>
      <c r="N28" s="27"/>
      <c r="O28" s="12">
        <f t="shared" si="5"/>
        <v>0.14830754296920151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11278.330372500001</v>
      </c>
    </row>
    <row r="29" spans="2:19">
      <c r="B29" s="31">
        <v>44866</v>
      </c>
      <c r="C29" s="34">
        <v>73381.539999999994</v>
      </c>
      <c r="D29" s="35">
        <v>10877.724824999999</v>
      </c>
      <c r="E29" s="7">
        <v>44900</v>
      </c>
      <c r="F29" s="5">
        <v>73381.539999999994</v>
      </c>
      <c r="G29" s="6"/>
      <c r="H29" s="73">
        <f t="shared" si="2"/>
        <v>44866</v>
      </c>
      <c r="I29" s="36">
        <f t="shared" si="3"/>
        <v>10877.724824999999</v>
      </c>
      <c r="J29" s="37">
        <f t="shared" si="4"/>
        <v>0</v>
      </c>
      <c r="N29" s="2"/>
      <c r="O29" s="12">
        <f t="shared" ref="O29:O42" si="8">IFERROR(+D29/C29,0)</f>
        <v>0.14823516684168797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10877.724824999999</v>
      </c>
    </row>
    <row r="30" spans="2:19">
      <c r="B30" s="31">
        <v>44896</v>
      </c>
      <c r="C30" s="34">
        <v>124016.5</v>
      </c>
      <c r="D30" s="35">
        <v>18429.785172065218</v>
      </c>
      <c r="E30" s="7">
        <v>44935</v>
      </c>
      <c r="F30" s="5">
        <v>124016.5</v>
      </c>
      <c r="G30" s="6"/>
      <c r="H30" s="73">
        <f t="shared" si="2"/>
        <v>44896</v>
      </c>
      <c r="I30" s="36">
        <f t="shared" si="3"/>
        <v>18429.785172065218</v>
      </c>
      <c r="J30" s="37">
        <f t="shared" si="4"/>
        <v>0</v>
      </c>
      <c r="N30" s="2"/>
      <c r="O30" s="12">
        <f t="shared" si="8"/>
        <v>0.14860752538626085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18429.785172065218</v>
      </c>
    </row>
    <row r="31" spans="2:19">
      <c r="B31" s="31">
        <v>44927</v>
      </c>
      <c r="C31" s="34">
        <v>88563.44</v>
      </c>
      <c r="D31" s="35">
        <v>13159.571247</v>
      </c>
      <c r="E31" s="7">
        <v>44963</v>
      </c>
      <c r="F31" s="5">
        <v>88563.44</v>
      </c>
      <c r="G31" s="6"/>
      <c r="H31" s="73">
        <f t="shared" si="2"/>
        <v>44927</v>
      </c>
      <c r="I31" s="36">
        <f t="shared" si="3"/>
        <v>13159.571247</v>
      </c>
      <c r="J31" s="37">
        <f t="shared" si="4"/>
        <v>0</v>
      </c>
      <c r="N31" s="2"/>
      <c r="O31" s="12">
        <f t="shared" si="8"/>
        <v>0.14858920618937113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13159.571247</v>
      </c>
    </row>
    <row r="32" spans="2:19">
      <c r="B32" s="31">
        <v>44958</v>
      </c>
      <c r="C32" s="34">
        <v>80395.679999999993</v>
      </c>
      <c r="D32" s="35">
        <v>11931.949950000002</v>
      </c>
      <c r="E32" s="7">
        <v>44993</v>
      </c>
      <c r="F32" s="5">
        <v>80395.679999999993</v>
      </c>
      <c r="G32" s="6"/>
      <c r="H32" s="73">
        <f t="shared" si="2"/>
        <v>44958</v>
      </c>
      <c r="I32" s="36">
        <f t="shared" si="3"/>
        <v>11931.949950000002</v>
      </c>
      <c r="J32" s="37">
        <f t="shared" si="4"/>
        <v>0</v>
      </c>
      <c r="N32" s="2"/>
      <c r="O32" s="12">
        <f t="shared" si="8"/>
        <v>0.14841531224065774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11931.949950000002</v>
      </c>
    </row>
    <row r="33" spans="2:19">
      <c r="B33" s="31">
        <v>44986</v>
      </c>
      <c r="C33" s="34">
        <v>97465.05</v>
      </c>
      <c r="D33" s="35">
        <v>14497.49</v>
      </c>
      <c r="E33" s="7">
        <v>45021</v>
      </c>
      <c r="F33" s="5">
        <v>97465.05</v>
      </c>
      <c r="G33" s="6"/>
      <c r="H33" s="73">
        <f t="shared" si="2"/>
        <v>44986</v>
      </c>
      <c r="I33" s="36">
        <f t="shared" si="3"/>
        <v>14497.49</v>
      </c>
      <c r="J33" s="37">
        <f t="shared" si="4"/>
        <v>0</v>
      </c>
      <c r="N33" s="2"/>
      <c r="O33" s="12">
        <f t="shared" si="8"/>
        <v>0.1487455246778204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14497.49</v>
      </c>
    </row>
    <row r="34" spans="2:19">
      <c r="B34" s="31">
        <v>45017</v>
      </c>
      <c r="C34" s="34">
        <v>94673.279999999999</v>
      </c>
      <c r="D34" s="35">
        <v>14077.88</v>
      </c>
      <c r="E34" s="7">
        <v>45050</v>
      </c>
      <c r="F34" s="5">
        <v>94673.279999999999</v>
      </c>
      <c r="G34" s="6"/>
      <c r="H34" s="73">
        <f t="shared" si="2"/>
        <v>45017</v>
      </c>
      <c r="I34" s="36">
        <f t="shared" si="3"/>
        <v>14077.88</v>
      </c>
      <c r="J34" s="37">
        <f t="shared" si="4"/>
        <v>0</v>
      </c>
      <c r="N34" s="2"/>
      <c r="O34" s="12">
        <f t="shared" si="8"/>
        <v>0.14869961197076936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14077.88</v>
      </c>
    </row>
    <row r="35" spans="2:19">
      <c r="B35" s="31">
        <v>45047</v>
      </c>
      <c r="C35" s="34">
        <v>71427.850000000006</v>
      </c>
      <c r="D35" s="35">
        <v>10614.61</v>
      </c>
      <c r="E35" s="7">
        <v>45086</v>
      </c>
      <c r="F35" s="5">
        <v>71427.850000000006</v>
      </c>
      <c r="G35" s="6"/>
      <c r="H35" s="73">
        <f t="shared" si="2"/>
        <v>45047</v>
      </c>
      <c r="I35" s="36">
        <f t="shared" si="3"/>
        <v>10614.61</v>
      </c>
      <c r="J35" s="37">
        <f t="shared" si="4"/>
        <v>0</v>
      </c>
      <c r="N35" s="2"/>
      <c r="O35" s="12">
        <f t="shared" si="8"/>
        <v>0.14860604092101329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10614.61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" activePane="bottomLeft" state="frozen"/>
      <selection activeCell="B1" sqref="B1"/>
      <selection pane="bottomLeft" activeCell="F21" sqref="F21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45047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thickBot="1">
      <c r="A4" s="10" t="str">
        <f t="shared" ref="A4:A41" si="1">B4&amp;" "&amp;IF(C4="",C3,C4)</f>
        <v>O807060 1</v>
      </c>
      <c r="B4" s="3" t="s">
        <v>75</v>
      </c>
      <c r="C4" s="114">
        <v>1</v>
      </c>
      <c r="D4" s="116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thickBot="1">
      <c r="A5" s="10" t="str">
        <f t="shared" si="1"/>
        <v>O807060 1</v>
      </c>
      <c r="B5" s="3" t="s">
        <v>75</v>
      </c>
      <c r="C5" s="115"/>
      <c r="D5" s="117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thickBot="1">
      <c r="A6" s="10" t="str">
        <f t="shared" si="1"/>
        <v>O807060 2</v>
      </c>
      <c r="B6" s="3" t="s">
        <v>75</v>
      </c>
      <c r="C6" s="114">
        <v>2</v>
      </c>
      <c r="D6" s="116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thickBot="1">
      <c r="A7" s="10" t="str">
        <f t="shared" si="1"/>
        <v>O807060 2</v>
      </c>
      <c r="B7" s="3" t="s">
        <v>75</v>
      </c>
      <c r="C7" s="115"/>
      <c r="D7" s="117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thickBot="1">
      <c r="A8" s="10" t="str">
        <f t="shared" si="1"/>
        <v>O807060 3</v>
      </c>
      <c r="B8" s="3" t="s">
        <v>75</v>
      </c>
      <c r="C8" s="114">
        <v>3</v>
      </c>
      <c r="D8" s="116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thickBot="1">
      <c r="A9" s="10" t="str">
        <f t="shared" si="1"/>
        <v>O807060 3</v>
      </c>
      <c r="B9" s="3" t="s">
        <v>75</v>
      </c>
      <c r="C9" s="115"/>
      <c r="D9" s="117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thickBot="1">
      <c r="A10" s="10" t="str">
        <f t="shared" si="1"/>
        <v/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8">
        <v>1</v>
      </c>
      <c r="D12" s="120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9"/>
      <c r="D13" s="121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8">
        <v>2</v>
      </c>
      <c r="D14" s="120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9"/>
      <c r="D15" s="121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22">
        <v>3</v>
      </c>
      <c r="D16" s="124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23"/>
      <c r="D17" s="125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>
      <c r="A18" s="10" t="str">
        <f t="shared" si="1"/>
        <v/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/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/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/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/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/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/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/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/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/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3">
    <mergeCell ref="C12:C13"/>
    <mergeCell ref="D12:D13"/>
    <mergeCell ref="C14:C15"/>
    <mergeCell ref="D14:D15"/>
    <mergeCell ref="C16:C17"/>
    <mergeCell ref="D16:D17"/>
    <mergeCell ref="C8:C9"/>
    <mergeCell ref="D8:D9"/>
    <mergeCell ref="C1:H1"/>
    <mergeCell ref="C4:C5"/>
    <mergeCell ref="D4:D5"/>
    <mergeCell ref="C6:C7"/>
    <mergeCell ref="D6:D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D14" sqref="D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89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45047</v>
      </c>
      <c r="C7" s="28">
        <f>SUMIF(SUSS!H:H,'Control de pagos'!K1,SUSS!I:I)</f>
        <v>10614.61</v>
      </c>
      <c r="D7" s="28">
        <f>'Control de pagos'!K2</f>
        <v>0</v>
      </c>
      <c r="E7" s="41">
        <f>C7+D7</f>
        <v>10614.61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2023-06-15T12:20:54Z</dcterms:modified>
</cp:coreProperties>
</file>