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F6" i="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"/>
  <c r="B18" i="7"/>
  <c r="B17"/>
  <c r="B16"/>
  <c r="B15"/>
  <c r="B14"/>
  <c r="B13"/>
  <c r="B12"/>
  <c r="B11"/>
  <c r="B10"/>
  <c r="B9"/>
  <c r="B8"/>
  <c r="B7"/>
  <c r="L4" i="2"/>
  <c r="L6"/>
  <c r="L8"/>
  <c r="L10"/>
  <c r="L12"/>
  <c r="L14"/>
  <c r="L16"/>
  <c r="L18"/>
  <c r="L20"/>
  <c r="L22"/>
  <c r="L24"/>
  <c r="L26"/>
  <c r="L28"/>
  <c r="L30"/>
  <c r="L32"/>
  <c r="L34"/>
  <c r="L36"/>
  <c r="L38"/>
  <c r="L40"/>
  <c r="L42"/>
  <c r="L44"/>
  <c r="L46"/>
  <c r="L48"/>
  <c r="L50"/>
  <c r="L52"/>
  <c r="L54"/>
  <c r="L55"/>
  <c r="L56"/>
  <c r="L57"/>
  <c r="L58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F7" s="1"/>
  <c r="D8"/>
  <c r="F8" s="1"/>
  <c r="G8" s="1"/>
  <c r="E28"/>
  <c r="F28" s="1"/>
  <c r="E27"/>
  <c r="E26"/>
  <c r="F26" s="1"/>
  <c r="G26" s="1"/>
  <c r="E25"/>
  <c r="E24"/>
  <c r="F24" s="1"/>
  <c r="E23"/>
  <c r="E22"/>
  <c r="F22" s="1"/>
  <c r="G22" s="1"/>
  <c r="E21"/>
  <c r="F21" s="1"/>
  <c r="E20"/>
  <c r="F20" s="1"/>
  <c r="E19"/>
  <c r="E18"/>
  <c r="E17"/>
  <c r="F17" s="1"/>
  <c r="E16"/>
  <c r="F16" s="1"/>
  <c r="E15"/>
  <c r="E14"/>
  <c r="F14" s="1"/>
  <c r="G14" s="1"/>
  <c r="E13"/>
  <c r="F13" s="1"/>
  <c r="E12"/>
  <c r="F12" s="1"/>
  <c r="E11"/>
  <c r="E10"/>
  <c r="F10" s="1"/>
  <c r="G10" s="1"/>
  <c r="E9"/>
  <c r="F9" s="1"/>
  <c r="C7"/>
  <c r="G24" l="1"/>
  <c r="F11"/>
  <c r="G11" s="1"/>
  <c r="F15"/>
  <c r="G15" s="1"/>
  <c r="F19"/>
  <c r="G19" s="1"/>
  <c r="F23"/>
  <c r="G23" s="1"/>
  <c r="F27"/>
  <c r="G27" s="1"/>
  <c r="G9"/>
  <c r="G13"/>
  <c r="G21"/>
  <c r="F25"/>
  <c r="G25" s="1"/>
  <c r="G28"/>
  <c r="G12"/>
  <c r="G16"/>
  <c r="G20"/>
  <c r="G17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H6" s="1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H19" i="6" l="1"/>
  <c r="F29" i="7"/>
  <c r="R37" i="3"/>
  <c r="R33"/>
  <c r="R31"/>
  <c r="R30"/>
  <c r="R29"/>
  <c r="H136" i="6"/>
  <c r="I136" s="1"/>
  <c r="H110"/>
  <c r="H84"/>
  <c r="I84" s="1"/>
  <c r="H58"/>
  <c r="H32"/>
  <c r="I32" s="1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I6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42"/>
  <c r="A43"/>
  <c r="L43" s="1"/>
  <c r="A44"/>
  <c r="A45"/>
  <c r="L45" s="1"/>
  <c r="A46"/>
  <c r="A47"/>
  <c r="L47" s="1"/>
  <c r="A48"/>
  <c r="A49"/>
  <c r="L49" s="1"/>
  <c r="A50"/>
  <c r="A51"/>
  <c r="L51" s="1"/>
  <c r="A52"/>
  <c r="A53"/>
  <c r="L53" s="1"/>
  <c r="A54"/>
  <c r="A55"/>
  <c r="A56"/>
  <c r="A57"/>
  <c r="A58"/>
  <c r="A59"/>
  <c r="L59" s="1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L41" s="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9" l="1"/>
  <c r="BA1208"/>
  <c r="BA134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808"/>
  <c r="BA681"/>
  <c r="J124" i="2"/>
  <c r="J1466"/>
  <c r="BA350" i="1"/>
  <c r="BA349"/>
  <c r="BA342"/>
  <c r="J42" i="2"/>
  <c r="BA3659" i="1"/>
  <c r="BA3658"/>
  <c r="BA3655"/>
  <c r="BA3654"/>
  <c r="BA1217"/>
  <c r="BA1216"/>
  <c r="BA1201"/>
  <c r="BA1200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39" i="2" l="1"/>
  <c r="L35"/>
  <c r="L31"/>
  <c r="L27"/>
  <c r="L23"/>
  <c r="L19"/>
  <c r="L15"/>
  <c r="L37"/>
  <c r="L33"/>
  <c r="L29"/>
  <c r="L25"/>
  <c r="L21"/>
  <c r="L17"/>
  <c r="L3"/>
  <c r="L13"/>
  <c r="L9"/>
  <c r="L11"/>
  <c r="L7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<sst xmlns="http://schemas.openxmlformats.org/spreadsheetml/2006/main" count="1374" uniqueCount="87">
  <si>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</si>
  <si>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</si>
  <si>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</si>
  <si>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</si>
  <si>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</si>
  <si>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</si>
  <si>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</si>
  <si>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</si>
  <si>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</si>
  <si>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</si>
  <si>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</si>
  <si>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</si>
  <si>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</si>
  <si>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</si>
  <si>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</si>
  <si>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</si>
  <si>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</si>
  <si>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</si>
  <si>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</si>
  <si>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</si>
  <si>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</si>
  <si>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</si>
  <si>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</si>
  <si>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</si>
  <si>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</si>
  <si>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</si>
  <si>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</si>
  <si>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</si>
  <si>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</si>
  <si>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</si>
  <si>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</si>
  <si>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</si>
  <si>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</si>
  <si>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</si>
  <si>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</si>
  <si>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</si>
  <si>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</si>
  <si>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</si>
  <si>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</si>
  <si>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</si>
  <si>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</si>
  <si>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</si>
  <si>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</si>
  <si>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</si>
  <si>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</si>
  <si>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</si>
  <si>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</si>
  <si>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</si>
  <si>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</si>
  <si>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</si>
  <si>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</si>
  <si>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</si>
  <si>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</si>
  <si>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</si>
  <si>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</si>
  <si>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</si>
  <si>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</si>
  <si>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</si>
  <si>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</si>
  <si>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</si>
  <si>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</si>
  <si>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</si>
  <si>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</si>
  <si>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</si>
  <si>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</si>
  <si>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</si>
  <si>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</si>
  <si>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</si>
  <si>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</si>
  <si>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</si>
  <si>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</si>
  <si>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</si>
  <si>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</si>
  <si>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</si>
  <si>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</si>
  <si>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N979067</t>
  </si>
  <si>
    <t>ESTUDIO DE PROFESIONALES SA,</t>
  </si>
  <si>
    <t>33-71511090-9</t>
  </si>
  <si>
    <t>19100834-55008300909528</t>
  </si>
  <si>
    <t>Bonificación</t>
  </si>
  <si>
    <t>Detalle de Obligaciones Regularizadas - Obligaciones Impositivas</t>
  </si>
  <si>
    <t>Iva</t>
  </si>
  <si>
    <t>Intereses Resarcitorios</t>
  </si>
  <si>
    <t>2020/1</t>
  </si>
  <si>
    <t>Pendiente</t>
  </si>
  <si>
    <t>-</t>
  </si>
  <si>
    <t>ESTUDIO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</si>
</sst>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1" xfId="0" applyFont="1" applyFill="1" applyBorder="1" applyAlignment="1">
      <alignment horizontal="right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7" fillId="9" borderId="7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4" fontId="14" fillId="20" borderId="1" xfId="0" applyNumberFormat="1" applyFont="1" applyFill="1" applyBorder="1" applyAlignment="1">
      <alignment horizontal="right" vertical="center" wrapText="1"/>
    </xf>
    <xf numFmtId="4" fontId="14" fillId="20" borderId="12" xfId="0" applyNumberFormat="1" applyFont="1" applyFill="1" applyBorder="1" applyAlignment="1">
      <alignment horizontal="right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4" fontId="14" fillId="19" borderId="1" xfId="0" applyNumberFormat="1" applyFont="1" applyFill="1" applyBorder="1" applyAlignment="1">
      <alignment horizontal="right" vertical="center" wrapText="1"/>
    </xf>
    <xf numFmtId="4" fontId="14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C6F8"/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8" activePane="bottomLeft" state="frozen"/>
      <selection pane="bottomLeft" activeCell="F36" sqref="F3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0.34148683734664426</v>
      </c>
    </row>
    <row r="4" spans="2:19">
      <c r="B4" s="32">
        <v>44105</v>
      </c>
      <c r="C4" s="35">
        <v>11358.87</v>
      </c>
      <c r="D4" s="35">
        <v>1324</v>
      </c>
      <c r="E4" s="6">
        <v>44139</v>
      </c>
      <c r="F4" s="5">
        <v>11358.87</v>
      </c>
      <c r="G4" s="5"/>
      <c r="H4" s="74">
        <f>IFERROR(IF(DAY(E4)&lt;21,EDATE(E4,-1)-DAY(E4)+1,(EDATE(E4,0)-DAY(E4)+1)),"")</f>
        <v>44105</v>
      </c>
      <c r="I4" s="37">
        <f>IFERROR((D4/C4)*F4,"")</f>
        <v>1324</v>
      </c>
      <c r="J4" s="38">
        <f>C4-F4-G4</f>
        <v>0</v>
      </c>
      <c r="K4" s="3"/>
      <c r="L4" s="3"/>
      <c r="M4" s="3"/>
      <c r="N4" s="28"/>
      <c r="O4" s="13">
        <f>IFERROR(+D4/C4,0)</f>
        <v>0.11656089029982736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1324</v>
      </c>
    </row>
    <row r="5" spans="2:19">
      <c r="B5" s="32">
        <v>44136</v>
      </c>
      <c r="C5" s="35">
        <v>15152.43</v>
      </c>
      <c r="D5" s="36">
        <v>1536.93</v>
      </c>
      <c r="E5" s="8">
        <v>44166</v>
      </c>
      <c r="F5" s="5">
        <v>15152.43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1536.93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0.10143125558078804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1536.93</v>
      </c>
    </row>
    <row r="6" spans="2:19">
      <c r="B6" s="32">
        <v>44166</v>
      </c>
      <c r="C6" s="35">
        <v>27972.78</v>
      </c>
      <c r="D6" s="36">
        <v>2914.28</v>
      </c>
      <c r="E6" s="8">
        <v>44207</v>
      </c>
      <c r="F6" s="5">
        <f>+C6</f>
        <v>27972.78</v>
      </c>
      <c r="G6" s="7"/>
      <c r="H6" s="74">
        <f t="shared" si="2"/>
        <v>44166</v>
      </c>
      <c r="I6" s="37">
        <f t="shared" si="3"/>
        <v>2914.28</v>
      </c>
      <c r="J6" s="38">
        <f t="shared" si="4"/>
        <v>0</v>
      </c>
      <c r="K6" s="3"/>
      <c r="L6" s="3"/>
      <c r="M6" s="3"/>
      <c r="N6" s="28"/>
      <c r="O6" s="13">
        <f t="shared" si="5"/>
        <v>0.10418270904786726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2914.28</v>
      </c>
    </row>
    <row r="7" spans="2:19">
      <c r="B7" s="32">
        <v>44197</v>
      </c>
      <c r="C7" s="35">
        <v>19201.240000000002</v>
      </c>
      <c r="D7" s="36">
        <v>2013.49</v>
      </c>
      <c r="E7" s="8">
        <v>44228</v>
      </c>
      <c r="F7" s="5">
        <v>19201.240000000002</v>
      </c>
      <c r="G7" s="7"/>
      <c r="H7" s="74">
        <f t="shared" si="2"/>
        <v>44197</v>
      </c>
      <c r="I7" s="37">
        <f t="shared" si="3"/>
        <v>2013.4900000000002</v>
      </c>
      <c r="J7" s="38">
        <f t="shared" si="4"/>
        <v>0</v>
      </c>
      <c r="K7" s="3"/>
      <c r="L7" s="3"/>
      <c r="M7" s="3"/>
      <c r="N7" s="28"/>
      <c r="O7" s="13">
        <f t="shared" si="5"/>
        <v>0.10486249846364089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2013.49</v>
      </c>
    </row>
    <row r="8" spans="2:19">
      <c r="B8" s="32">
        <v>44228</v>
      </c>
      <c r="C8" s="35">
        <v>15738.15</v>
      </c>
      <c r="D8" s="36">
        <v>1623.86</v>
      </c>
      <c r="E8" s="8">
        <v>44266</v>
      </c>
      <c r="F8" s="5">
        <v>15738.15</v>
      </c>
      <c r="G8" s="7"/>
      <c r="H8" s="74">
        <f t="shared" si="2"/>
        <v>44228</v>
      </c>
      <c r="I8" s="37">
        <f t="shared" si="3"/>
        <v>1623.86</v>
      </c>
      <c r="J8" s="38">
        <f t="shared" si="4"/>
        <v>0</v>
      </c>
      <c r="K8" s="3"/>
      <c r="L8" s="3"/>
      <c r="M8" s="3"/>
      <c r="N8" s="28"/>
      <c r="O8" s="13">
        <f t="shared" si="5"/>
        <v>0.10317985277812194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1623.86</v>
      </c>
    </row>
    <row r="9" spans="2:19">
      <c r="B9" s="32">
        <v>44256</v>
      </c>
      <c r="C9" s="35">
        <v>12468.76</v>
      </c>
      <c r="D9" s="36">
        <v>1227.46</v>
      </c>
      <c r="E9" s="8">
        <v>44292</v>
      </c>
      <c r="F9" s="5">
        <v>12468.76</v>
      </c>
      <c r="G9" s="7"/>
      <c r="H9" s="74">
        <f t="shared" si="2"/>
        <v>44256</v>
      </c>
      <c r="I9" s="37">
        <f t="shared" si="3"/>
        <v>1227.46</v>
      </c>
      <c r="J9" s="38">
        <f t="shared" si="4"/>
        <v>0</v>
      </c>
      <c r="K9" s="3"/>
      <c r="L9" s="3"/>
      <c r="M9" s="3"/>
      <c r="N9" s="28"/>
      <c r="O9" s="13">
        <f t="shared" si="5"/>
        <v>9.8442828316528674E-2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1227.46</v>
      </c>
    </row>
    <row r="10" spans="2:19">
      <c r="B10" s="32">
        <v>44287</v>
      </c>
      <c r="C10" s="35">
        <v>13233.59</v>
      </c>
      <c r="D10" s="36">
        <v>1331.6</v>
      </c>
      <c r="E10" s="8">
        <v>44320</v>
      </c>
      <c r="F10" s="5">
        <v>13233.59</v>
      </c>
      <c r="G10" s="7"/>
      <c r="H10" s="74">
        <f t="shared" si="2"/>
        <v>44287</v>
      </c>
      <c r="I10" s="37">
        <f t="shared" si="3"/>
        <v>1331.6</v>
      </c>
      <c r="J10" s="38">
        <f t="shared" si="4"/>
        <v>0</v>
      </c>
      <c r="K10" s="3"/>
      <c r="L10" s="3"/>
      <c r="M10" s="3"/>
      <c r="N10" s="28"/>
      <c r="O10" s="13">
        <f t="shared" si="5"/>
        <v>0.10062273351373285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1331.6</v>
      </c>
    </row>
    <row r="11" spans="2:19">
      <c r="B11" s="32">
        <v>44287</v>
      </c>
      <c r="C11" s="35">
        <v>172.81</v>
      </c>
      <c r="D11" s="36">
        <v>1331.6</v>
      </c>
      <c r="E11" s="8">
        <v>44348</v>
      </c>
      <c r="F11" s="5">
        <v>172.81</v>
      </c>
      <c r="G11" s="7"/>
      <c r="H11" s="74">
        <f t="shared" si="2"/>
        <v>44317</v>
      </c>
      <c r="I11" s="37">
        <f t="shared" si="3"/>
        <v>1331.6</v>
      </c>
      <c r="J11" s="38">
        <f t="shared" si="4"/>
        <v>0</v>
      </c>
      <c r="K11" s="3"/>
      <c r="L11" s="3"/>
      <c r="M11" s="3"/>
      <c r="N11" s="28"/>
      <c r="O11" s="13">
        <f t="shared" si="5"/>
        <v>7.7055725941785767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1331.6</v>
      </c>
    </row>
    <row r="12" spans="2:19">
      <c r="B12" s="32">
        <v>44317</v>
      </c>
      <c r="C12" s="35">
        <v>13849.85</v>
      </c>
      <c r="D12" s="36">
        <v>1362.28</v>
      </c>
      <c r="E12" s="8">
        <v>44348</v>
      </c>
      <c r="F12" s="5">
        <v>13849.85</v>
      </c>
      <c r="G12" s="7"/>
      <c r="H12" s="74">
        <f t="shared" si="2"/>
        <v>44317</v>
      </c>
      <c r="I12" s="37">
        <f t="shared" si="3"/>
        <v>1362.28</v>
      </c>
      <c r="J12" s="38">
        <f t="shared" si="4"/>
        <v>0</v>
      </c>
      <c r="K12" s="3"/>
      <c r="L12" s="3"/>
      <c r="M12" s="3"/>
      <c r="N12" s="28"/>
      <c r="O12" s="13">
        <f t="shared" si="5"/>
        <v>9.8360632064607198E-2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1362.28</v>
      </c>
    </row>
    <row r="13" spans="2:19">
      <c r="B13" s="32">
        <v>44348</v>
      </c>
      <c r="C13" s="35">
        <v>21774.73</v>
      </c>
      <c r="D13" s="36">
        <v>2208.86</v>
      </c>
      <c r="E13" s="8">
        <v>44379</v>
      </c>
      <c r="F13" s="5">
        <v>21774.73</v>
      </c>
      <c r="G13" s="7"/>
      <c r="H13" s="74">
        <f t="shared" si="2"/>
        <v>44348</v>
      </c>
      <c r="I13" s="37">
        <f t="shared" si="3"/>
        <v>2208.86</v>
      </c>
      <c r="J13" s="38">
        <f t="shared" si="4"/>
        <v>0</v>
      </c>
      <c r="K13" s="3"/>
      <c r="L13" s="3"/>
      <c r="M13" s="3"/>
      <c r="N13" s="28"/>
      <c r="O13" s="13">
        <f t="shared" si="5"/>
        <v>0.10144144152418882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2208.86</v>
      </c>
    </row>
    <row r="14" spans="2:19">
      <c r="B14" s="32">
        <v>44378</v>
      </c>
      <c r="C14" s="35">
        <v>16944.11</v>
      </c>
      <c r="D14" s="36">
        <v>1766.5</v>
      </c>
      <c r="E14" s="8">
        <v>44411</v>
      </c>
      <c r="F14" s="5">
        <v>16944.11</v>
      </c>
      <c r="G14" s="7"/>
      <c r="H14" s="74">
        <f t="shared" si="2"/>
        <v>44378</v>
      </c>
      <c r="I14" s="37">
        <f t="shared" si="3"/>
        <v>1766.5</v>
      </c>
      <c r="J14" s="38">
        <f t="shared" si="4"/>
        <v>0</v>
      </c>
      <c r="K14" s="3"/>
      <c r="L14" s="3"/>
      <c r="M14" s="3"/>
      <c r="N14" s="28"/>
      <c r="O14" s="13">
        <f t="shared" si="5"/>
        <v>0.10425451676128164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1766.5</v>
      </c>
    </row>
    <row r="15" spans="2:19">
      <c r="B15" s="32">
        <v>44409</v>
      </c>
      <c r="C15" s="35">
        <v>17135.509999999998</v>
      </c>
      <c r="D15" s="36">
        <v>1766.5</v>
      </c>
      <c r="E15" s="8">
        <v>44440</v>
      </c>
      <c r="F15" s="5">
        <v>17135.509999999998</v>
      </c>
      <c r="G15" s="7"/>
      <c r="H15" s="74">
        <f t="shared" si="2"/>
        <v>44409</v>
      </c>
      <c r="I15" s="37">
        <f t="shared" si="3"/>
        <v>1766.5</v>
      </c>
      <c r="J15" s="38">
        <f t="shared" si="4"/>
        <v>0</v>
      </c>
      <c r="K15" s="3"/>
      <c r="L15" s="3"/>
      <c r="M15" s="3"/>
      <c r="N15" s="28"/>
      <c r="O15" s="13">
        <f t="shared" si="5"/>
        <v>0.1030900159960223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 t="shared" si="7"/>
        <v>1766.5</v>
      </c>
    </row>
    <row r="16" spans="2:19">
      <c r="B16" s="32">
        <v>44440</v>
      </c>
      <c r="C16" s="35">
        <v>19284.27</v>
      </c>
      <c r="D16" s="36">
        <v>1992.6</v>
      </c>
      <c r="E16" s="8">
        <v>44473</v>
      </c>
      <c r="F16" s="5">
        <v>19284.27</v>
      </c>
      <c r="G16" s="7"/>
      <c r="H16" s="74">
        <f t="shared" si="2"/>
        <v>44440</v>
      </c>
      <c r="I16" s="37">
        <f t="shared" si="3"/>
        <v>1992.6</v>
      </c>
      <c r="J16" s="38">
        <f t="shared" si="4"/>
        <v>0</v>
      </c>
      <c r="K16" s="3"/>
      <c r="L16" s="3"/>
      <c r="M16" s="3"/>
      <c r="N16" s="28"/>
      <c r="O16" s="13">
        <f t="shared" si="5"/>
        <v>0.10332773809949766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 t="shared" si="7"/>
        <v>1992.6</v>
      </c>
    </row>
    <row r="17" spans="2:19">
      <c r="B17" s="32">
        <v>44470</v>
      </c>
      <c r="C17" s="35">
        <v>19001.32</v>
      </c>
      <c r="D17" s="36">
        <v>1964.5</v>
      </c>
      <c r="E17" s="8">
        <v>44501</v>
      </c>
      <c r="F17" s="5">
        <v>19001.32</v>
      </c>
      <c r="G17" s="7"/>
      <c r="H17" s="74">
        <f t="shared" si="2"/>
        <v>44470</v>
      </c>
      <c r="I17" s="37">
        <f t="shared" si="3"/>
        <v>1964.5</v>
      </c>
      <c r="J17" s="38">
        <f t="shared" si="4"/>
        <v>0</v>
      </c>
      <c r="K17" s="3"/>
      <c r="L17" s="3"/>
      <c r="M17" s="3"/>
      <c r="N17" s="28"/>
      <c r="O17" s="13">
        <f t="shared" si="5"/>
        <v>0.10338755412781848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1964.5</v>
      </c>
    </row>
    <row r="18" spans="2:19">
      <c r="B18" s="32">
        <v>44501</v>
      </c>
      <c r="C18" s="35">
        <v>19047.68</v>
      </c>
      <c r="D18" s="36">
        <v>1964.5</v>
      </c>
      <c r="E18" s="8">
        <v>44531</v>
      </c>
      <c r="F18" s="5">
        <v>19047.68</v>
      </c>
      <c r="G18" s="7"/>
      <c r="H18" s="74">
        <f t="shared" si="2"/>
        <v>44501</v>
      </c>
      <c r="I18" s="37">
        <f t="shared" si="3"/>
        <v>1964.5</v>
      </c>
      <c r="J18" s="38">
        <f t="shared" si="4"/>
        <v>0</v>
      </c>
      <c r="K18" s="3"/>
      <c r="L18" s="3"/>
      <c r="M18" s="3"/>
      <c r="N18" s="28"/>
      <c r="O18" s="13">
        <f t="shared" si="5"/>
        <v>0.10313591996505611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1964.5</v>
      </c>
    </row>
    <row r="19" spans="2:19">
      <c r="B19" s="32">
        <v>44531</v>
      </c>
      <c r="C19" s="35">
        <v>29134.02</v>
      </c>
      <c r="D19" s="36">
        <v>3056.75</v>
      </c>
      <c r="E19" s="8">
        <v>44565</v>
      </c>
      <c r="F19" s="5">
        <v>29134.02</v>
      </c>
      <c r="G19" s="7"/>
      <c r="H19" s="74">
        <f t="shared" si="2"/>
        <v>44531</v>
      </c>
      <c r="I19" s="37">
        <f t="shared" si="3"/>
        <v>3056.75</v>
      </c>
      <c r="J19" s="38">
        <f t="shared" si="4"/>
        <v>0</v>
      </c>
      <c r="K19" s="3"/>
      <c r="L19" s="3"/>
      <c r="M19" s="3"/>
      <c r="N19" s="28"/>
      <c r="O19" s="13">
        <f t="shared" si="5"/>
        <v>0.10492029592895179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3056.75</v>
      </c>
    </row>
    <row r="20" spans="2:19">
      <c r="B20" s="32">
        <v>44562</v>
      </c>
      <c r="C20" s="35">
        <v>21119.97</v>
      </c>
      <c r="D20" s="36">
        <v>2226.35</v>
      </c>
      <c r="E20" s="8">
        <v>44594</v>
      </c>
      <c r="F20" s="5">
        <v>21119.97</v>
      </c>
      <c r="G20" s="7"/>
      <c r="H20" s="74">
        <f t="shared" si="2"/>
        <v>44562</v>
      </c>
      <c r="I20" s="37">
        <f t="shared" si="3"/>
        <v>2226.35</v>
      </c>
      <c r="J20" s="38">
        <f t="shared" si="4"/>
        <v>0</v>
      </c>
      <c r="K20" s="3"/>
      <c r="L20" s="3"/>
      <c r="M20" s="3"/>
      <c r="N20" s="28"/>
      <c r="O20" s="13">
        <f t="shared" si="5"/>
        <v>0.10541444897885745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2226.35</v>
      </c>
    </row>
    <row r="21" spans="2:19">
      <c r="B21" s="32">
        <v>44593</v>
      </c>
      <c r="C21" s="35">
        <v>21755</v>
      </c>
      <c r="D21" s="36">
        <v>2288.88</v>
      </c>
      <c r="E21" s="8">
        <v>44622</v>
      </c>
      <c r="F21" s="5">
        <v>21755</v>
      </c>
      <c r="G21" s="7"/>
      <c r="H21" s="74">
        <f t="shared" si="2"/>
        <v>44593</v>
      </c>
      <c r="I21" s="37">
        <f t="shared" si="3"/>
        <v>2288.88</v>
      </c>
      <c r="J21" s="38">
        <f t="shared" si="4"/>
        <v>0</v>
      </c>
      <c r="K21" s="3"/>
      <c r="L21" s="3"/>
      <c r="M21" s="3"/>
      <c r="N21" s="28"/>
      <c r="O21" s="13">
        <f t="shared" si="5"/>
        <v>0.10521167547690187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2288.88</v>
      </c>
    </row>
    <row r="22" spans="2:19">
      <c r="B22" s="32">
        <v>44621</v>
      </c>
      <c r="C22" s="35">
        <v>20819.509999999998</v>
      </c>
      <c r="D22" s="36">
        <v>2206.13</v>
      </c>
      <c r="E22" s="8">
        <v>44655</v>
      </c>
      <c r="F22" s="5">
        <v>20819.509999999998</v>
      </c>
      <c r="G22" s="7"/>
      <c r="H22" s="74">
        <f t="shared" si="2"/>
        <v>44621</v>
      </c>
      <c r="I22" s="37">
        <f t="shared" si="3"/>
        <v>2206.13</v>
      </c>
      <c r="J22" s="38">
        <f t="shared" si="4"/>
        <v>0</v>
      </c>
      <c r="K22" s="3"/>
      <c r="L22" s="3"/>
      <c r="M22" s="3"/>
      <c r="N22" s="28"/>
      <c r="O22" s="13">
        <f t="shared" si="5"/>
        <v>0.10596454959794925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2206.13</v>
      </c>
    </row>
    <row r="23" spans="2:19">
      <c r="B23" s="32">
        <v>44652</v>
      </c>
      <c r="C23" s="35">
        <v>21950.29</v>
      </c>
      <c r="D23" s="36">
        <v>2354.3200000000002</v>
      </c>
      <c r="E23" s="8">
        <v>44683</v>
      </c>
      <c r="F23" s="5">
        <v>21950.29</v>
      </c>
      <c r="G23" s="7"/>
      <c r="H23" s="74">
        <f t="shared" si="2"/>
        <v>44652</v>
      </c>
      <c r="I23" s="37">
        <f t="shared" si="3"/>
        <v>2354.3200000000002</v>
      </c>
      <c r="J23" s="38">
        <f t="shared" si="4"/>
        <v>0</v>
      </c>
      <c r="K23" s="3"/>
      <c r="L23" s="3"/>
      <c r="M23" s="3"/>
      <c r="N23" s="28"/>
      <c r="O23" s="13">
        <f t="shared" si="5"/>
        <v>0.10725689728928411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2354.3200000000002</v>
      </c>
    </row>
    <row r="24" spans="2:19">
      <c r="B24" s="32">
        <v>44682</v>
      </c>
      <c r="C24" s="35">
        <v>35112.35</v>
      </c>
      <c r="D24" s="36">
        <v>3754.02</v>
      </c>
      <c r="E24" s="8">
        <v>44718</v>
      </c>
      <c r="F24" s="5">
        <v>35112.35</v>
      </c>
      <c r="G24" s="7"/>
      <c r="H24" s="74">
        <f t="shared" si="2"/>
        <v>44682</v>
      </c>
      <c r="I24" s="37">
        <f t="shared" si="3"/>
        <v>3754.02</v>
      </c>
      <c r="J24" s="38">
        <f t="shared" si="4"/>
        <v>0</v>
      </c>
      <c r="K24" s="3"/>
      <c r="L24" s="3"/>
      <c r="M24" s="3"/>
      <c r="N24" s="28"/>
      <c r="O24" s="13">
        <f t="shared" si="5"/>
        <v>0.10691451868074908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3754.02</v>
      </c>
    </row>
    <row r="25" spans="2:19">
      <c r="B25" s="32">
        <v>44713</v>
      </c>
      <c r="C25" s="35">
        <v>51272.480000000003</v>
      </c>
      <c r="D25" s="36">
        <v>5493.78</v>
      </c>
      <c r="E25" s="8">
        <v>44746</v>
      </c>
      <c r="F25" s="5">
        <v>51272.480000000003</v>
      </c>
      <c r="G25" s="7"/>
      <c r="H25" s="74">
        <f t="shared" si="2"/>
        <v>44713</v>
      </c>
      <c r="I25" s="37">
        <f t="shared" si="3"/>
        <v>5493.78</v>
      </c>
      <c r="J25" s="38">
        <f t="shared" si="4"/>
        <v>0</v>
      </c>
      <c r="K25" s="3"/>
      <c r="L25" s="3"/>
      <c r="M25" s="3"/>
      <c r="N25" s="28"/>
      <c r="O25" s="13">
        <f t="shared" si="5"/>
        <v>0.10714870823490495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5493.78</v>
      </c>
    </row>
    <row r="26" spans="2:19">
      <c r="B26" s="32">
        <v>44743</v>
      </c>
      <c r="C26" s="35">
        <v>37778.43</v>
      </c>
      <c r="D26" s="36">
        <v>3987.53552953184</v>
      </c>
      <c r="E26" s="8">
        <v>44774</v>
      </c>
      <c r="F26" s="5">
        <v>37778.43</v>
      </c>
      <c r="G26" s="7"/>
      <c r="H26" s="74">
        <f t="shared" si="2"/>
        <v>44743</v>
      </c>
      <c r="I26" s="37">
        <f t="shared" si="3"/>
        <v>3987.53552953184</v>
      </c>
      <c r="J26" s="38">
        <f t="shared" si="4"/>
        <v>0</v>
      </c>
      <c r="K26" s="3"/>
      <c r="L26" s="3"/>
      <c r="M26" s="3"/>
      <c r="N26" s="28"/>
      <c r="O26" s="13">
        <f t="shared" si="5"/>
        <v>0.1055505887759719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3987.53552953184</v>
      </c>
    </row>
    <row r="27" spans="2:19">
      <c r="B27" s="32">
        <v>44774</v>
      </c>
      <c r="C27" s="35">
        <v>39369.65</v>
      </c>
      <c r="D27" s="36">
        <v>4119.5355295318404</v>
      </c>
      <c r="E27" s="8">
        <v>44805</v>
      </c>
      <c r="F27" s="5">
        <v>39369.65</v>
      </c>
      <c r="G27" s="7"/>
      <c r="H27" s="74">
        <f t="shared" si="2"/>
        <v>44774</v>
      </c>
      <c r="I27" s="37">
        <f t="shared" si="3"/>
        <v>4119.5355295318404</v>
      </c>
      <c r="J27" s="38">
        <f t="shared" si="4"/>
        <v>0</v>
      </c>
      <c r="K27" s="3"/>
      <c r="L27" s="3"/>
      <c r="M27" s="3"/>
      <c r="N27" s="28"/>
      <c r="O27" s="13">
        <f t="shared" si="5"/>
        <v>0.10463734195076259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4119.5355295318404</v>
      </c>
    </row>
    <row r="28" spans="2:19">
      <c r="B28" s="32">
        <v>44805</v>
      </c>
      <c r="C28" s="35">
        <v>40111.980000000003</v>
      </c>
      <c r="D28" s="36">
        <v>4133.8189847953854</v>
      </c>
      <c r="E28" s="8">
        <v>44837</v>
      </c>
      <c r="F28" s="5">
        <v>40111.980000000003</v>
      </c>
      <c r="G28" s="7"/>
      <c r="H28" s="74">
        <f t="shared" si="2"/>
        <v>44805</v>
      </c>
      <c r="I28" s="37">
        <f t="shared" si="3"/>
        <v>4133.8189847953854</v>
      </c>
      <c r="J28" s="38">
        <f t="shared" si="4"/>
        <v>0</v>
      </c>
      <c r="K28" s="31"/>
      <c r="L28" s="3"/>
      <c r="M28" s="3"/>
      <c r="N28" s="28"/>
      <c r="O28" s="13">
        <f t="shared" si="5"/>
        <v>0.10305696664177098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4133.8189847953854</v>
      </c>
    </row>
    <row r="29" spans="2:19">
      <c r="B29" s="32">
        <v>44835</v>
      </c>
      <c r="C29" s="35">
        <v>46521.07</v>
      </c>
      <c r="D29" s="36">
        <v>4779.5355295318404</v>
      </c>
      <c r="E29" s="8">
        <v>44867</v>
      </c>
      <c r="F29" s="5">
        <v>46521.07</v>
      </c>
      <c r="G29" s="7"/>
      <c r="H29" s="74">
        <f t="shared" si="2"/>
        <v>44835</v>
      </c>
      <c r="I29" s="37">
        <f t="shared" si="3"/>
        <v>4779.5355295318404</v>
      </c>
      <c r="J29" s="38">
        <f t="shared" si="4"/>
        <v>0</v>
      </c>
      <c r="N29" s="2"/>
      <c r="O29" s="13">
        <f t="shared" ref="O29:O42" si="8">IFERROR(+D29/C29,0)</f>
        <v>0.10273915732230236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4779.5355295318404</v>
      </c>
    </row>
    <row r="30" spans="2:19">
      <c r="B30" s="32">
        <v>44866</v>
      </c>
      <c r="C30" s="35">
        <v>46881.16</v>
      </c>
      <c r="D30" s="36">
        <v>4779.5355295318404</v>
      </c>
      <c r="E30" s="8">
        <v>44896</v>
      </c>
      <c r="F30" s="5">
        <v>46881.16</v>
      </c>
      <c r="G30" s="7"/>
      <c r="H30" s="74">
        <f t="shared" si="2"/>
        <v>44866</v>
      </c>
      <c r="I30" s="37">
        <f t="shared" si="3"/>
        <v>4779.5355295318404</v>
      </c>
      <c r="J30" s="38">
        <f t="shared" si="4"/>
        <v>0</v>
      </c>
      <c r="N30" s="2"/>
      <c r="O30" s="13">
        <f t="shared" si="8"/>
        <v>0.10195002703712622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4779.5355295318404</v>
      </c>
    </row>
    <row r="31" spans="2:19">
      <c r="B31" s="32">
        <v>44896</v>
      </c>
      <c r="C31" s="35">
        <v>71043.7</v>
      </c>
      <c r="D31" s="36">
        <v>7279.3032942977607</v>
      </c>
      <c r="E31" s="8">
        <v>44928</v>
      </c>
      <c r="F31" s="5">
        <v>71043.7</v>
      </c>
      <c r="G31" s="7"/>
      <c r="H31" s="74">
        <f t="shared" si="2"/>
        <v>44896</v>
      </c>
      <c r="I31" s="37">
        <f t="shared" si="3"/>
        <v>7279.3032942977607</v>
      </c>
      <c r="J31" s="38">
        <f t="shared" si="4"/>
        <v>0</v>
      </c>
      <c r="N31" s="2"/>
      <c r="O31" s="13">
        <f t="shared" si="8"/>
        <v>0.10246233366643011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7279.3032942977607</v>
      </c>
    </row>
    <row r="32" spans="2:19">
      <c r="B32" s="32">
        <v>44927</v>
      </c>
      <c r="C32" s="35">
        <v>47046.74</v>
      </c>
      <c r="D32" s="36">
        <v>4779.5355295318404</v>
      </c>
      <c r="E32" s="8">
        <v>44958</v>
      </c>
      <c r="F32" s="5">
        <v>47046.74</v>
      </c>
      <c r="G32" s="7"/>
      <c r="H32" s="74">
        <f t="shared" si="2"/>
        <v>44927</v>
      </c>
      <c r="I32" s="37">
        <f t="shared" si="3"/>
        <v>4779.5355295318404</v>
      </c>
      <c r="J32" s="38">
        <f t="shared" si="4"/>
        <v>0</v>
      </c>
      <c r="N32" s="2"/>
      <c r="O32" s="13">
        <f t="shared" si="8"/>
        <v>0.10159121608706237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4779.5355295318404</v>
      </c>
    </row>
    <row r="33" spans="2:19">
      <c r="B33" s="32">
        <v>44958</v>
      </c>
      <c r="C33" s="35">
        <v>53420.26</v>
      </c>
      <c r="D33" s="36">
        <v>5463.3999394318671</v>
      </c>
      <c r="E33" s="8">
        <v>44992</v>
      </c>
      <c r="F33" s="5">
        <v>53420.26</v>
      </c>
      <c r="G33" s="7"/>
      <c r="H33" s="74">
        <f t="shared" si="2"/>
        <v>44958</v>
      </c>
      <c r="I33" s="37">
        <f t="shared" si="3"/>
        <v>5463.3999394318671</v>
      </c>
      <c r="J33" s="38">
        <f t="shared" si="4"/>
        <v>0</v>
      </c>
      <c r="N33" s="2"/>
      <c r="O33" s="13">
        <f t="shared" si="8"/>
        <v>0.10227205819349937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5463.3999394318671</v>
      </c>
    </row>
    <row r="34" spans="2:19">
      <c r="B34" s="32">
        <v>44986</v>
      </c>
      <c r="C34" s="35">
        <v>56717.67</v>
      </c>
      <c r="D34" s="36">
        <v>5859.14</v>
      </c>
      <c r="E34" s="8">
        <v>45020</v>
      </c>
      <c r="F34" s="5">
        <v>56717.67</v>
      </c>
      <c r="G34" s="7"/>
      <c r="H34" s="74">
        <f t="shared" si="2"/>
        <v>44986</v>
      </c>
      <c r="I34" s="37">
        <f t="shared" si="3"/>
        <v>5859.14</v>
      </c>
      <c r="J34" s="38">
        <f t="shared" si="4"/>
        <v>0</v>
      </c>
      <c r="N34" s="2"/>
      <c r="O34" s="13">
        <f t="shared" si="8"/>
        <v>0.10330360891059172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5859.14</v>
      </c>
    </row>
    <row r="35" spans="2:19">
      <c r="B35" s="32">
        <v>45017</v>
      </c>
      <c r="C35" s="35">
        <v>69617.440000000002</v>
      </c>
      <c r="D35" s="36">
        <v>7332.89</v>
      </c>
      <c r="E35" s="8">
        <v>45048</v>
      </c>
      <c r="F35" s="5">
        <v>69617.440000000002</v>
      </c>
      <c r="G35" s="7"/>
      <c r="H35" s="74">
        <f t="shared" si="2"/>
        <v>45017</v>
      </c>
      <c r="I35" s="37">
        <f t="shared" si="3"/>
        <v>7332.89</v>
      </c>
      <c r="J35" s="38">
        <f t="shared" si="4"/>
        <v>0</v>
      </c>
      <c r="N35" s="2"/>
      <c r="O35" s="13">
        <f t="shared" si="8"/>
        <v>0.10533122160194343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7332.89</v>
      </c>
    </row>
    <row r="36" spans="2:19">
      <c r="B36" s="32">
        <v>45047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6" activePane="bottomLeft" state="frozen"/>
      <selection pane="bottomLeft" activeCell="H16" sqref="H1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</v>
      </c>
      <c r="K1" s="56" t="str">
        <f>"&lt;="&amp;H2</f>
        <v>&lt;=44135</v>
      </c>
    </row>
    <row r="2" spans="1:11">
      <c r="F2" s="18"/>
      <c r="G2" s="61"/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5" t="s">
        <v>75</v>
      </c>
      <c r="C6" s="125"/>
      <c r="D6" s="125"/>
      <c r="E6" s="125"/>
      <c r="G6" s="59">
        <f>IF(A6="Plan",SUMIF('Control de pagos'!B:B,Descripción!B6,'Control de pagos'!D:D),"")</f>
        <v>127581.29999999961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30832.220000000005</v>
      </c>
      <c r="I6" s="60">
        <f>IF(G6="","",G6-H6)</f>
        <v>96749.079999999609</v>
      </c>
    </row>
    <row r="7" spans="1:11">
      <c r="A7" s="46" t="s">
        <v>57</v>
      </c>
      <c r="B7" s="47">
        <v>44131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127581.3</v>
      </c>
      <c r="C14" s="50">
        <v>120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127581.3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5"/>
      <c r="C19" s="125"/>
      <c r="D19" s="125"/>
      <c r="E19" s="125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5"/>
      <c r="C32" s="125"/>
      <c r="D32" s="125"/>
      <c r="E32" s="125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5"/>
      <c r="C45" s="125"/>
      <c r="D45" s="125"/>
      <c r="E45" s="125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5"/>
      <c r="C58" s="125"/>
      <c r="D58" s="125"/>
      <c r="E58" s="12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5"/>
      <c r="C71" s="125"/>
      <c r="D71" s="125"/>
      <c r="E71" s="12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5"/>
      <c r="C84" s="125"/>
      <c r="D84" s="125"/>
      <c r="E84" s="12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5"/>
      <c r="C97" s="125"/>
      <c r="D97" s="125"/>
      <c r="E97" s="12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5"/>
      <c r="C110" s="125"/>
      <c r="D110" s="125"/>
      <c r="E110" s="12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5"/>
      <c r="C123" s="125"/>
      <c r="D123" s="125"/>
      <c r="E123" s="12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5"/>
      <c r="C136" s="125"/>
      <c r="D136" s="125"/>
      <c r="E136" s="12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5"/>
      <c r="C149" s="125"/>
      <c r="D149" s="125"/>
      <c r="E149" s="12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workbookViewId="0">
      <pane ySplit="3" topLeftCell="A4" activePane="bottomLeft" state="frozen"/>
      <selection pane="bottomLeft" activeCell="P65" sqref="P6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6" t="s">
        <v>12</v>
      </c>
      <c r="C1" s="126"/>
      <c r="D1" s="126"/>
      <c r="E1" s="126"/>
      <c r="F1" s="126"/>
      <c r="G1" s="126"/>
      <c r="H1" s="126"/>
      <c r="I1" s="126"/>
      <c r="J1" s="126"/>
      <c r="K1" s="126"/>
      <c r="O1" s="127" t="s">
        <v>17</v>
      </c>
      <c r="P1" s="127"/>
      <c r="Q1" s="127"/>
      <c r="R1" s="127"/>
      <c r="S1" s="127"/>
      <c r="T1" s="127"/>
      <c r="U1" s="12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/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2" t="s">
        <v>0</v>
      </c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N5" s="3" t="s">
        <v>75</v>
      </c>
      <c r="O5" s="82" t="s">
        <v>13</v>
      </c>
      <c r="P5" s="82" t="s">
        <v>14</v>
      </c>
      <c r="Q5" s="82" t="s">
        <v>3</v>
      </c>
      <c r="R5" s="82" t="s">
        <v>4</v>
      </c>
      <c r="S5" s="82" t="s">
        <v>5</v>
      </c>
      <c r="T5" s="82" t="s">
        <v>15</v>
      </c>
      <c r="U5" s="8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/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1</v>
      </c>
      <c r="D6" s="77"/>
      <c r="E6" s="78" t="s">
        <v>81</v>
      </c>
      <c r="F6" s="78" t="s">
        <v>10</v>
      </c>
      <c r="G6" s="78" t="s">
        <v>10</v>
      </c>
      <c r="H6" s="79">
        <v>43945</v>
      </c>
      <c r="I6" s="80">
        <v>115983</v>
      </c>
      <c r="J6" s="81">
        <v>0</v>
      </c>
      <c r="K6" s="80">
        <v>115983</v>
      </c>
      <c r="N6" s="3" t="s">
        <v>75</v>
      </c>
      <c r="O6" s="77">
        <v>1</v>
      </c>
      <c r="P6" s="80">
        <v>1063.18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/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2020</v>
      </c>
      <c r="C7" s="83">
        <v>1</v>
      </c>
      <c r="D7" s="83"/>
      <c r="E7" s="84" t="s">
        <v>81</v>
      </c>
      <c r="F7" s="84" t="s">
        <v>10</v>
      </c>
      <c r="G7" s="84" t="s">
        <v>82</v>
      </c>
      <c r="H7" s="85">
        <v>44131</v>
      </c>
      <c r="I7" s="86">
        <v>19134.88</v>
      </c>
      <c r="J7" s="86">
        <v>7536.58</v>
      </c>
      <c r="K7" s="86">
        <v>11598.3</v>
      </c>
      <c r="N7" s="3" t="s">
        <v>75</v>
      </c>
      <c r="O7" s="83">
        <v>2</v>
      </c>
      <c r="P7" s="86">
        <v>1063.18</v>
      </c>
      <c r="Q7" s="84" t="s">
        <v>81</v>
      </c>
      <c r="R7" s="84" t="s">
        <v>10</v>
      </c>
      <c r="S7" s="84" t="s">
        <v>10</v>
      </c>
      <c r="T7" s="83" t="s">
        <v>83</v>
      </c>
      <c r="U7" s="83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/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N8" s="3" t="s">
        <v>75</v>
      </c>
      <c r="O8" s="83">
        <v>3</v>
      </c>
      <c r="P8" s="86">
        <v>1063.18</v>
      </c>
      <c r="Q8" s="84" t="s">
        <v>81</v>
      </c>
      <c r="R8" s="84" t="s">
        <v>10</v>
      </c>
      <c r="S8" s="84" t="s">
        <v>10</v>
      </c>
      <c r="T8" s="83" t="s">
        <v>83</v>
      </c>
      <c r="U8" s="83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/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N9" s="3" t="s">
        <v>75</v>
      </c>
      <c r="O9" s="83">
        <v>4</v>
      </c>
      <c r="P9" s="86">
        <v>1063.18</v>
      </c>
      <c r="Q9" s="84" t="s">
        <v>81</v>
      </c>
      <c r="R9" s="84" t="s">
        <v>10</v>
      </c>
      <c r="S9" s="84" t="s">
        <v>10</v>
      </c>
      <c r="T9" s="83" t="s">
        <v>83</v>
      </c>
      <c r="U9" s="83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/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3">
        <v>5</v>
      </c>
      <c r="P10" s="86">
        <v>1063.18</v>
      </c>
      <c r="Q10" s="84" t="s">
        <v>81</v>
      </c>
      <c r="R10" s="84" t="s">
        <v>10</v>
      </c>
      <c r="S10" s="84" t="s">
        <v>10</v>
      </c>
      <c r="T10" s="83" t="s">
        <v>83</v>
      </c>
      <c r="U10" s="83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/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N11" s="3" t="s">
        <v>75</v>
      </c>
      <c r="O11" s="83">
        <v>6</v>
      </c>
      <c r="P11" s="86">
        <v>1063.18</v>
      </c>
      <c r="Q11" s="84" t="s">
        <v>81</v>
      </c>
      <c r="R11" s="84" t="s">
        <v>10</v>
      </c>
      <c r="S11" s="84" t="s">
        <v>10</v>
      </c>
      <c r="T11" s="83" t="s">
        <v>83</v>
      </c>
      <c r="U11" s="83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/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75</v>
      </c>
      <c r="O12" s="83">
        <v>7</v>
      </c>
      <c r="P12" s="86">
        <v>1063.18</v>
      </c>
      <c r="Q12" s="84" t="s">
        <v>81</v>
      </c>
      <c r="R12" s="84" t="s">
        <v>10</v>
      </c>
      <c r="S12" s="84" t="s">
        <v>10</v>
      </c>
      <c r="T12" s="83" t="s">
        <v>83</v>
      </c>
      <c r="U12" s="83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/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75</v>
      </c>
      <c r="O13" s="83">
        <v>8</v>
      </c>
      <c r="P13" s="86">
        <v>1063.18</v>
      </c>
      <c r="Q13" s="84" t="s">
        <v>81</v>
      </c>
      <c r="R13" s="84" t="s">
        <v>10</v>
      </c>
      <c r="S13" s="84" t="s">
        <v>10</v>
      </c>
      <c r="T13" s="83" t="s">
        <v>83</v>
      </c>
      <c r="U13" s="83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/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75</v>
      </c>
      <c r="O14" s="83">
        <v>9</v>
      </c>
      <c r="P14" s="86">
        <v>1063.18</v>
      </c>
      <c r="Q14" s="84" t="s">
        <v>81</v>
      </c>
      <c r="R14" s="84" t="s">
        <v>10</v>
      </c>
      <c r="S14" s="84" t="s">
        <v>10</v>
      </c>
      <c r="T14" s="83" t="s">
        <v>83</v>
      </c>
      <c r="U14" s="83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/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N15" s="3" t="s">
        <v>75</v>
      </c>
      <c r="O15" s="83">
        <v>10</v>
      </c>
      <c r="P15" s="86">
        <v>1063.18</v>
      </c>
      <c r="Q15" s="84" t="s">
        <v>81</v>
      </c>
      <c r="R15" s="84" t="s">
        <v>10</v>
      </c>
      <c r="S15" s="84" t="s">
        <v>10</v>
      </c>
      <c r="T15" s="83" t="s">
        <v>83</v>
      </c>
      <c r="U15" s="83" t="s">
        <v>84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/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3">
        <v>11</v>
      </c>
      <c r="P16" s="86">
        <v>1063.18</v>
      </c>
      <c r="Q16" s="84" t="s">
        <v>81</v>
      </c>
      <c r="R16" s="84" t="s">
        <v>10</v>
      </c>
      <c r="S16" s="84" t="s">
        <v>10</v>
      </c>
      <c r="T16" s="83" t="s">
        <v>83</v>
      </c>
      <c r="U16" s="83" t="s">
        <v>84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/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4:55" ht="20.100000000000001" customHeight="1" thickBot="1">
      <c r="N17" s="3" t="s">
        <v>75</v>
      </c>
      <c r="O17" s="83">
        <v>12</v>
      </c>
      <c r="P17" s="86">
        <v>1063.18</v>
      </c>
      <c r="Q17" s="84" t="s">
        <v>81</v>
      </c>
      <c r="R17" s="84" t="s">
        <v>10</v>
      </c>
      <c r="S17" s="84" t="s">
        <v>10</v>
      </c>
      <c r="T17" s="83" t="s">
        <v>83</v>
      </c>
      <c r="U17" s="83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/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4:55" ht="20.100000000000001" customHeight="1" thickBot="1">
      <c r="N18" s="3" t="s">
        <v>75</v>
      </c>
      <c r="O18" s="83">
        <v>13</v>
      </c>
      <c r="P18" s="86">
        <v>1063.18</v>
      </c>
      <c r="Q18" s="84" t="s">
        <v>81</v>
      </c>
      <c r="R18" s="84" t="s">
        <v>10</v>
      </c>
      <c r="S18" s="84" t="s">
        <v>10</v>
      </c>
      <c r="T18" s="83" t="s">
        <v>83</v>
      </c>
      <c r="U18" s="83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/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4:55" ht="20.100000000000001" customHeight="1" thickBot="1">
      <c r="N19" s="3" t="s">
        <v>75</v>
      </c>
      <c r="O19" s="83">
        <v>14</v>
      </c>
      <c r="P19" s="86">
        <v>1063.18</v>
      </c>
      <c r="Q19" s="84" t="s">
        <v>81</v>
      </c>
      <c r="R19" s="84" t="s">
        <v>10</v>
      </c>
      <c r="S19" s="84" t="s">
        <v>10</v>
      </c>
      <c r="T19" s="83" t="s">
        <v>83</v>
      </c>
      <c r="U19" s="83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/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4:55" ht="20.100000000000001" customHeight="1" thickBot="1">
      <c r="N20" s="3" t="s">
        <v>75</v>
      </c>
      <c r="O20" s="83">
        <v>15</v>
      </c>
      <c r="P20" s="86">
        <v>1063.18</v>
      </c>
      <c r="Q20" s="84" t="s">
        <v>81</v>
      </c>
      <c r="R20" s="84" t="s">
        <v>10</v>
      </c>
      <c r="S20" s="84" t="s">
        <v>10</v>
      </c>
      <c r="T20" s="83" t="s">
        <v>83</v>
      </c>
      <c r="U20" s="83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/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4:55" ht="20.100000000000001" customHeight="1" thickBot="1">
      <c r="N21" s="3" t="s">
        <v>75</v>
      </c>
      <c r="O21" s="83">
        <v>16</v>
      </c>
      <c r="P21" s="86">
        <v>1063.18</v>
      </c>
      <c r="Q21" s="84" t="s">
        <v>81</v>
      </c>
      <c r="R21" s="84" t="s">
        <v>10</v>
      </c>
      <c r="S21" s="84" t="s">
        <v>10</v>
      </c>
      <c r="T21" s="83" t="s">
        <v>83</v>
      </c>
      <c r="U21" s="83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/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4:55" ht="20.100000000000001" customHeight="1" thickBot="1">
      <c r="N22" s="3" t="s">
        <v>75</v>
      </c>
      <c r="O22" s="83">
        <v>17</v>
      </c>
      <c r="P22" s="86">
        <v>1063.18</v>
      </c>
      <c r="Q22" s="84" t="s">
        <v>81</v>
      </c>
      <c r="R22" s="84" t="s">
        <v>10</v>
      </c>
      <c r="S22" s="84" t="s">
        <v>10</v>
      </c>
      <c r="T22" s="83" t="s">
        <v>83</v>
      </c>
      <c r="U22" s="83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/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4:55" ht="20.100000000000001" customHeight="1" thickBot="1">
      <c r="N23" s="3" t="s">
        <v>75</v>
      </c>
      <c r="O23" s="83">
        <v>18</v>
      </c>
      <c r="P23" s="86">
        <v>1063.18</v>
      </c>
      <c r="Q23" s="84" t="s">
        <v>81</v>
      </c>
      <c r="R23" s="84" t="s">
        <v>10</v>
      </c>
      <c r="S23" s="84" t="s">
        <v>10</v>
      </c>
      <c r="T23" s="83" t="s">
        <v>83</v>
      </c>
      <c r="U23" s="83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/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4:55" ht="20.100000000000001" customHeight="1" thickBot="1">
      <c r="N24" s="3" t="s">
        <v>75</v>
      </c>
      <c r="O24" s="83">
        <v>19</v>
      </c>
      <c r="P24" s="86">
        <v>1063.18</v>
      </c>
      <c r="Q24" s="84" t="s">
        <v>81</v>
      </c>
      <c r="R24" s="84" t="s">
        <v>10</v>
      </c>
      <c r="S24" s="84" t="s">
        <v>10</v>
      </c>
      <c r="T24" s="83" t="s">
        <v>83</v>
      </c>
      <c r="U24" s="83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/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4:55" ht="20.100000000000001" customHeight="1" thickBot="1">
      <c r="N25" s="3" t="s">
        <v>75</v>
      </c>
      <c r="O25" s="83">
        <v>20</v>
      </c>
      <c r="P25" s="86">
        <v>1063.18</v>
      </c>
      <c r="Q25" s="84" t="s">
        <v>81</v>
      </c>
      <c r="R25" s="84" t="s">
        <v>10</v>
      </c>
      <c r="S25" s="84" t="s">
        <v>10</v>
      </c>
      <c r="T25" s="83" t="s">
        <v>83</v>
      </c>
      <c r="U25" s="83" t="s">
        <v>84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/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4:55" ht="20.100000000000001" customHeight="1" thickBot="1">
      <c r="N26" s="3" t="s">
        <v>75</v>
      </c>
      <c r="O26" s="83">
        <v>21</v>
      </c>
      <c r="P26" s="86">
        <v>1063.18</v>
      </c>
      <c r="Q26" s="84" t="s">
        <v>81</v>
      </c>
      <c r="R26" s="84" t="s">
        <v>10</v>
      </c>
      <c r="S26" s="84" t="s">
        <v>10</v>
      </c>
      <c r="T26" s="83" t="s">
        <v>83</v>
      </c>
      <c r="U26" s="83" t="s">
        <v>84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/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4:55" ht="20.100000000000001" customHeight="1" thickBot="1">
      <c r="N27" s="3" t="s">
        <v>75</v>
      </c>
      <c r="O27" s="83">
        <v>22</v>
      </c>
      <c r="P27" s="86">
        <v>1063.18</v>
      </c>
      <c r="Q27" s="84" t="s">
        <v>81</v>
      </c>
      <c r="R27" s="84" t="s">
        <v>10</v>
      </c>
      <c r="S27" s="84" t="s">
        <v>10</v>
      </c>
      <c r="T27" s="83" t="s">
        <v>83</v>
      </c>
      <c r="U27" s="83" t="s">
        <v>84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/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4:55" ht="20.100000000000001" customHeight="1" thickBot="1">
      <c r="N28" s="3" t="s">
        <v>75</v>
      </c>
      <c r="O28" s="83">
        <v>23</v>
      </c>
      <c r="P28" s="86">
        <v>1063.18</v>
      </c>
      <c r="Q28" s="84" t="s">
        <v>81</v>
      </c>
      <c r="R28" s="84" t="s">
        <v>10</v>
      </c>
      <c r="S28" s="84" t="s">
        <v>10</v>
      </c>
      <c r="T28" s="83" t="s">
        <v>83</v>
      </c>
      <c r="U28" s="83" t="s">
        <v>84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/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4:55" ht="20.100000000000001" customHeight="1" thickBot="1">
      <c r="N29" s="3" t="s">
        <v>75</v>
      </c>
      <c r="O29" s="83">
        <v>24</v>
      </c>
      <c r="P29" s="86">
        <v>1063.18</v>
      </c>
      <c r="Q29" s="84" t="s">
        <v>81</v>
      </c>
      <c r="R29" s="84" t="s">
        <v>10</v>
      </c>
      <c r="S29" s="84" t="s">
        <v>10</v>
      </c>
      <c r="T29" s="83" t="s">
        <v>83</v>
      </c>
      <c r="U29" s="83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/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4:55" ht="20.100000000000001" customHeight="1" thickBot="1">
      <c r="N30" s="3" t="s">
        <v>75</v>
      </c>
      <c r="O30" s="83">
        <v>25</v>
      </c>
      <c r="P30" s="86">
        <v>1063.18</v>
      </c>
      <c r="Q30" s="84" t="s">
        <v>81</v>
      </c>
      <c r="R30" s="84" t="s">
        <v>10</v>
      </c>
      <c r="S30" s="84" t="s">
        <v>10</v>
      </c>
      <c r="T30" s="83" t="s">
        <v>83</v>
      </c>
      <c r="U30" s="83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/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4:55" ht="20.100000000000001" customHeight="1" thickBot="1">
      <c r="N31" s="3" t="s">
        <v>75</v>
      </c>
      <c r="O31" s="83">
        <v>26</v>
      </c>
      <c r="P31" s="86">
        <v>1063.18</v>
      </c>
      <c r="Q31" s="84" t="s">
        <v>81</v>
      </c>
      <c r="R31" s="84" t="s">
        <v>10</v>
      </c>
      <c r="S31" s="84" t="s">
        <v>10</v>
      </c>
      <c r="T31" s="83" t="s">
        <v>83</v>
      </c>
      <c r="U31" s="83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/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4:55" ht="20.100000000000001" customHeight="1" thickBot="1">
      <c r="N32" s="3" t="s">
        <v>75</v>
      </c>
      <c r="O32" s="83">
        <v>27</v>
      </c>
      <c r="P32" s="86">
        <v>1063.18</v>
      </c>
      <c r="Q32" s="84" t="s">
        <v>81</v>
      </c>
      <c r="R32" s="84" t="s">
        <v>10</v>
      </c>
      <c r="S32" s="84" t="s">
        <v>10</v>
      </c>
      <c r="T32" s="83" t="s">
        <v>83</v>
      </c>
      <c r="U32" s="83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/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 thickBot="1">
      <c r="N33" s="3" t="s">
        <v>75</v>
      </c>
      <c r="O33" s="83">
        <v>28</v>
      </c>
      <c r="P33" s="86">
        <v>1063.18</v>
      </c>
      <c r="Q33" s="84" t="s">
        <v>81</v>
      </c>
      <c r="R33" s="84" t="s">
        <v>10</v>
      </c>
      <c r="S33" s="84" t="s">
        <v>10</v>
      </c>
      <c r="T33" s="83" t="s">
        <v>83</v>
      </c>
      <c r="U33" s="83" t="s">
        <v>84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/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75</v>
      </c>
      <c r="O34" s="83">
        <v>29</v>
      </c>
      <c r="P34" s="86">
        <v>1063.18</v>
      </c>
      <c r="Q34" s="84" t="s">
        <v>81</v>
      </c>
      <c r="R34" s="84" t="s">
        <v>10</v>
      </c>
      <c r="S34" s="84" t="s">
        <v>10</v>
      </c>
      <c r="T34" s="83" t="s">
        <v>83</v>
      </c>
      <c r="U34" s="83" t="s">
        <v>84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/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75</v>
      </c>
      <c r="O35" s="83">
        <v>30</v>
      </c>
      <c r="P35" s="86">
        <v>1063.18</v>
      </c>
      <c r="Q35" s="84" t="s">
        <v>81</v>
      </c>
      <c r="R35" s="84" t="s">
        <v>10</v>
      </c>
      <c r="S35" s="84" t="s">
        <v>10</v>
      </c>
      <c r="T35" s="83" t="s">
        <v>83</v>
      </c>
      <c r="U35" s="83" t="s">
        <v>84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/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75</v>
      </c>
      <c r="O36" s="83">
        <v>31</v>
      </c>
      <c r="P36" s="86">
        <v>1063.18</v>
      </c>
      <c r="Q36" s="84" t="s">
        <v>81</v>
      </c>
      <c r="R36" s="84" t="s">
        <v>10</v>
      </c>
      <c r="S36" s="84" t="s">
        <v>10</v>
      </c>
      <c r="T36" s="83" t="s">
        <v>83</v>
      </c>
      <c r="U36" s="83" t="s">
        <v>84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/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75</v>
      </c>
      <c r="O37" s="83">
        <v>32</v>
      </c>
      <c r="P37" s="86">
        <v>1063.18</v>
      </c>
      <c r="Q37" s="84" t="s">
        <v>81</v>
      </c>
      <c r="R37" s="84" t="s">
        <v>10</v>
      </c>
      <c r="S37" s="84" t="s">
        <v>10</v>
      </c>
      <c r="T37" s="83" t="s">
        <v>83</v>
      </c>
      <c r="U37" s="83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/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75</v>
      </c>
      <c r="O38" s="83">
        <v>33</v>
      </c>
      <c r="P38" s="86">
        <v>1063.18</v>
      </c>
      <c r="Q38" s="84" t="s">
        <v>81</v>
      </c>
      <c r="R38" s="84" t="s">
        <v>10</v>
      </c>
      <c r="S38" s="84" t="s">
        <v>10</v>
      </c>
      <c r="T38" s="83" t="s">
        <v>83</v>
      </c>
      <c r="U38" s="83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/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75</v>
      </c>
      <c r="O39" s="83">
        <v>34</v>
      </c>
      <c r="P39" s="86">
        <v>1063.18</v>
      </c>
      <c r="Q39" s="84" t="s">
        <v>81</v>
      </c>
      <c r="R39" s="84" t="s">
        <v>10</v>
      </c>
      <c r="S39" s="84" t="s">
        <v>10</v>
      </c>
      <c r="T39" s="83" t="s">
        <v>83</v>
      </c>
      <c r="U39" s="83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/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75</v>
      </c>
      <c r="O40" s="83">
        <v>35</v>
      </c>
      <c r="P40" s="86">
        <v>1063.18</v>
      </c>
      <c r="Q40" s="84" t="s">
        <v>81</v>
      </c>
      <c r="R40" s="84" t="s">
        <v>10</v>
      </c>
      <c r="S40" s="84" t="s">
        <v>10</v>
      </c>
      <c r="T40" s="83" t="s">
        <v>83</v>
      </c>
      <c r="U40" s="83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/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 thickBot="1">
      <c r="N41" s="3" t="s">
        <v>75</v>
      </c>
      <c r="O41" s="83">
        <v>36</v>
      </c>
      <c r="P41" s="86">
        <v>1063.18</v>
      </c>
      <c r="Q41" s="84" t="s">
        <v>81</v>
      </c>
      <c r="R41" s="84" t="s">
        <v>10</v>
      </c>
      <c r="S41" s="84" t="s">
        <v>10</v>
      </c>
      <c r="T41" s="83" t="s">
        <v>83</v>
      </c>
      <c r="U41" s="83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/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75</v>
      </c>
      <c r="O42" s="83">
        <v>37</v>
      </c>
      <c r="P42" s="86">
        <v>1063.18</v>
      </c>
      <c r="Q42" s="84" t="s">
        <v>81</v>
      </c>
      <c r="R42" s="84" t="s">
        <v>10</v>
      </c>
      <c r="S42" s="84" t="s">
        <v>10</v>
      </c>
      <c r="T42" s="83" t="s">
        <v>83</v>
      </c>
      <c r="U42" s="83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/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75</v>
      </c>
      <c r="O43" s="83">
        <v>38</v>
      </c>
      <c r="P43" s="86">
        <v>1063.18</v>
      </c>
      <c r="Q43" s="84" t="s">
        <v>81</v>
      </c>
      <c r="R43" s="84" t="s">
        <v>10</v>
      </c>
      <c r="S43" s="84" t="s">
        <v>10</v>
      </c>
      <c r="T43" s="83" t="s">
        <v>83</v>
      </c>
      <c r="U43" s="83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/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75</v>
      </c>
      <c r="O44" s="83">
        <v>39</v>
      </c>
      <c r="P44" s="86">
        <v>1063.18</v>
      </c>
      <c r="Q44" s="84" t="s">
        <v>81</v>
      </c>
      <c r="R44" s="84" t="s">
        <v>10</v>
      </c>
      <c r="S44" s="84" t="s">
        <v>10</v>
      </c>
      <c r="T44" s="83" t="s">
        <v>83</v>
      </c>
      <c r="U44" s="83" t="s">
        <v>84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/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75</v>
      </c>
      <c r="O45" s="83">
        <v>40</v>
      </c>
      <c r="P45" s="86">
        <v>1063.18</v>
      </c>
      <c r="Q45" s="84" t="s">
        <v>81</v>
      </c>
      <c r="R45" s="84" t="s">
        <v>10</v>
      </c>
      <c r="S45" s="84" t="s">
        <v>10</v>
      </c>
      <c r="T45" s="83" t="s">
        <v>83</v>
      </c>
      <c r="U45" s="83" t="s">
        <v>84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/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 thickBot="1">
      <c r="N46" s="3" t="s">
        <v>75</v>
      </c>
      <c r="O46" s="83">
        <v>41</v>
      </c>
      <c r="P46" s="86">
        <v>1063.18</v>
      </c>
      <c r="Q46" s="84" t="s">
        <v>81</v>
      </c>
      <c r="R46" s="84" t="s">
        <v>10</v>
      </c>
      <c r="S46" s="84" t="s">
        <v>10</v>
      </c>
      <c r="T46" s="83" t="s">
        <v>83</v>
      </c>
      <c r="U46" s="83" t="s">
        <v>84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/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 thickBot="1">
      <c r="N47" s="3" t="s">
        <v>75</v>
      </c>
      <c r="O47" s="83">
        <v>42</v>
      </c>
      <c r="P47" s="86">
        <v>1063.18</v>
      </c>
      <c r="Q47" s="84" t="s">
        <v>81</v>
      </c>
      <c r="R47" s="84" t="s">
        <v>10</v>
      </c>
      <c r="S47" s="84" t="s">
        <v>10</v>
      </c>
      <c r="T47" s="83" t="s">
        <v>83</v>
      </c>
      <c r="U47" s="83" t="s">
        <v>84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/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 thickBot="1">
      <c r="N48" s="3" t="s">
        <v>75</v>
      </c>
      <c r="O48" s="83">
        <v>43</v>
      </c>
      <c r="P48" s="86">
        <v>1063.18</v>
      </c>
      <c r="Q48" s="84" t="s">
        <v>81</v>
      </c>
      <c r="R48" s="84" t="s">
        <v>10</v>
      </c>
      <c r="S48" s="84" t="s">
        <v>10</v>
      </c>
      <c r="T48" s="83" t="s">
        <v>83</v>
      </c>
      <c r="U48" s="83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/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44</v>
      </c>
      <c r="P49" s="86">
        <v>1063.18</v>
      </c>
      <c r="Q49" s="84" t="s">
        <v>81</v>
      </c>
      <c r="R49" s="84" t="s">
        <v>10</v>
      </c>
      <c r="S49" s="84" t="s">
        <v>10</v>
      </c>
      <c r="T49" s="83" t="s">
        <v>83</v>
      </c>
      <c r="U49" s="83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/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45</v>
      </c>
      <c r="P50" s="86">
        <v>1063.18</v>
      </c>
      <c r="Q50" s="84" t="s">
        <v>81</v>
      </c>
      <c r="R50" s="84" t="s">
        <v>10</v>
      </c>
      <c r="S50" s="84" t="s">
        <v>10</v>
      </c>
      <c r="T50" s="83" t="s">
        <v>83</v>
      </c>
      <c r="U50" s="83" t="s">
        <v>84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/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46</v>
      </c>
      <c r="P51" s="86">
        <v>1063.18</v>
      </c>
      <c r="Q51" s="84" t="s">
        <v>81</v>
      </c>
      <c r="R51" s="84" t="s">
        <v>10</v>
      </c>
      <c r="S51" s="84" t="s">
        <v>10</v>
      </c>
      <c r="T51" s="83" t="s">
        <v>83</v>
      </c>
      <c r="U51" s="83" t="s">
        <v>84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/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47</v>
      </c>
      <c r="P52" s="86">
        <v>1063.18</v>
      </c>
      <c r="Q52" s="84" t="s">
        <v>81</v>
      </c>
      <c r="R52" s="84" t="s">
        <v>10</v>
      </c>
      <c r="S52" s="84" t="s">
        <v>10</v>
      </c>
      <c r="T52" s="83" t="s">
        <v>83</v>
      </c>
      <c r="U52" s="83" t="s">
        <v>84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/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48</v>
      </c>
      <c r="P53" s="86">
        <v>1063.18</v>
      </c>
      <c r="Q53" s="84" t="s">
        <v>81</v>
      </c>
      <c r="R53" s="84" t="s">
        <v>10</v>
      </c>
      <c r="S53" s="84" t="s">
        <v>10</v>
      </c>
      <c r="T53" s="83" t="s">
        <v>83</v>
      </c>
      <c r="U53" s="83" t="s">
        <v>84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/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49</v>
      </c>
      <c r="P54" s="86">
        <v>1063.18</v>
      </c>
      <c r="Q54" s="84" t="s">
        <v>81</v>
      </c>
      <c r="R54" s="84" t="s">
        <v>10</v>
      </c>
      <c r="S54" s="84" t="s">
        <v>10</v>
      </c>
      <c r="T54" s="83" t="s">
        <v>83</v>
      </c>
      <c r="U54" s="83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/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50</v>
      </c>
      <c r="P55" s="86">
        <v>1063.18</v>
      </c>
      <c r="Q55" s="84" t="s">
        <v>81</v>
      </c>
      <c r="R55" s="84" t="s">
        <v>10</v>
      </c>
      <c r="S55" s="84" t="s">
        <v>10</v>
      </c>
      <c r="T55" s="83" t="s">
        <v>83</v>
      </c>
      <c r="U55" s="83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/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51</v>
      </c>
      <c r="P56" s="86">
        <v>1063.18</v>
      </c>
      <c r="Q56" s="84" t="s">
        <v>81</v>
      </c>
      <c r="R56" s="84" t="s">
        <v>10</v>
      </c>
      <c r="S56" s="84" t="s">
        <v>10</v>
      </c>
      <c r="T56" s="83" t="s">
        <v>83</v>
      </c>
      <c r="U56" s="83" t="s">
        <v>84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/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52</v>
      </c>
      <c r="P57" s="86">
        <v>1063.18</v>
      </c>
      <c r="Q57" s="84" t="s">
        <v>81</v>
      </c>
      <c r="R57" s="84" t="s">
        <v>10</v>
      </c>
      <c r="S57" s="84" t="s">
        <v>10</v>
      </c>
      <c r="T57" s="83" t="s">
        <v>83</v>
      </c>
      <c r="U57" s="83" t="s">
        <v>84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/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53</v>
      </c>
      <c r="P58" s="86">
        <v>1063.18</v>
      </c>
      <c r="Q58" s="84" t="s">
        <v>81</v>
      </c>
      <c r="R58" s="84" t="s">
        <v>10</v>
      </c>
      <c r="S58" s="84" t="s">
        <v>10</v>
      </c>
      <c r="T58" s="83" t="s">
        <v>83</v>
      </c>
      <c r="U58" s="83" t="s">
        <v>84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/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54</v>
      </c>
      <c r="P59" s="86">
        <v>1063.18</v>
      </c>
      <c r="Q59" s="84" t="s">
        <v>81</v>
      </c>
      <c r="R59" s="84" t="s">
        <v>10</v>
      </c>
      <c r="S59" s="84" t="s">
        <v>10</v>
      </c>
      <c r="T59" s="83" t="s">
        <v>83</v>
      </c>
      <c r="U59" s="83" t="s">
        <v>84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/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55</v>
      </c>
      <c r="P60" s="86">
        <v>1063.18</v>
      </c>
      <c r="Q60" s="84" t="s">
        <v>81</v>
      </c>
      <c r="R60" s="84" t="s">
        <v>10</v>
      </c>
      <c r="S60" s="84" t="s">
        <v>10</v>
      </c>
      <c r="T60" s="83" t="s">
        <v>83</v>
      </c>
      <c r="U60" s="83" t="s">
        <v>84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/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56</v>
      </c>
      <c r="P61" s="86">
        <v>1063.18</v>
      </c>
      <c r="Q61" s="84" t="s">
        <v>81</v>
      </c>
      <c r="R61" s="84" t="s">
        <v>10</v>
      </c>
      <c r="S61" s="84" t="s">
        <v>10</v>
      </c>
      <c r="T61" s="83" t="s">
        <v>83</v>
      </c>
      <c r="U61" s="83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/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57</v>
      </c>
      <c r="P62" s="86">
        <v>1063.18</v>
      </c>
      <c r="Q62" s="84" t="s">
        <v>81</v>
      </c>
      <c r="R62" s="84" t="s">
        <v>10</v>
      </c>
      <c r="S62" s="84" t="s">
        <v>10</v>
      </c>
      <c r="T62" s="83" t="s">
        <v>83</v>
      </c>
      <c r="U62" s="83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/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58</v>
      </c>
      <c r="P63" s="86">
        <v>1063.18</v>
      </c>
      <c r="Q63" s="84" t="s">
        <v>81</v>
      </c>
      <c r="R63" s="84" t="s">
        <v>10</v>
      </c>
      <c r="S63" s="84" t="s">
        <v>10</v>
      </c>
      <c r="T63" s="83" t="s">
        <v>83</v>
      </c>
      <c r="U63" s="83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/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59</v>
      </c>
      <c r="P64" s="86">
        <v>1063.18</v>
      </c>
      <c r="Q64" s="84" t="s">
        <v>81</v>
      </c>
      <c r="R64" s="84" t="s">
        <v>10</v>
      </c>
      <c r="S64" s="84" t="s">
        <v>10</v>
      </c>
      <c r="T64" s="83" t="s">
        <v>83</v>
      </c>
      <c r="U64" s="83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/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60</v>
      </c>
      <c r="P65" s="86">
        <v>1063.18</v>
      </c>
      <c r="Q65" s="84" t="s">
        <v>81</v>
      </c>
      <c r="R65" s="84" t="s">
        <v>10</v>
      </c>
      <c r="S65" s="84" t="s">
        <v>10</v>
      </c>
      <c r="T65" s="83" t="s">
        <v>83</v>
      </c>
      <c r="U65" s="83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/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61</v>
      </c>
      <c r="P66" s="86">
        <v>1063.18</v>
      </c>
      <c r="Q66" s="84" t="s">
        <v>81</v>
      </c>
      <c r="R66" s="84" t="s">
        <v>10</v>
      </c>
      <c r="S66" s="84" t="s">
        <v>10</v>
      </c>
      <c r="T66" s="83" t="s">
        <v>83</v>
      </c>
      <c r="U66" s="83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/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62</v>
      </c>
      <c r="P67" s="86">
        <v>1063.18</v>
      </c>
      <c r="Q67" s="84" t="s">
        <v>81</v>
      </c>
      <c r="R67" s="84" t="s">
        <v>10</v>
      </c>
      <c r="S67" s="84" t="s">
        <v>10</v>
      </c>
      <c r="T67" s="83" t="s">
        <v>83</v>
      </c>
      <c r="U67" s="83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/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63</v>
      </c>
      <c r="P68" s="86">
        <v>1063.18</v>
      </c>
      <c r="Q68" s="84" t="s">
        <v>81</v>
      </c>
      <c r="R68" s="84" t="s">
        <v>10</v>
      </c>
      <c r="S68" s="84" t="s">
        <v>10</v>
      </c>
      <c r="T68" s="83" t="s">
        <v>83</v>
      </c>
      <c r="U68" s="83" t="s">
        <v>84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/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64</v>
      </c>
      <c r="P69" s="86">
        <v>1063.18</v>
      </c>
      <c r="Q69" s="84" t="s">
        <v>81</v>
      </c>
      <c r="R69" s="84" t="s">
        <v>10</v>
      </c>
      <c r="S69" s="84" t="s">
        <v>10</v>
      </c>
      <c r="T69" s="83" t="s">
        <v>83</v>
      </c>
      <c r="U69" s="83" t="s">
        <v>84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/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65</v>
      </c>
      <c r="P70" s="86">
        <v>1063.18</v>
      </c>
      <c r="Q70" s="84" t="s">
        <v>81</v>
      </c>
      <c r="R70" s="84" t="s">
        <v>10</v>
      </c>
      <c r="S70" s="84" t="s">
        <v>10</v>
      </c>
      <c r="T70" s="83" t="s">
        <v>83</v>
      </c>
      <c r="U70" s="83" t="s">
        <v>84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/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66</v>
      </c>
      <c r="P71" s="86">
        <v>1063.18</v>
      </c>
      <c r="Q71" s="84" t="s">
        <v>81</v>
      </c>
      <c r="R71" s="84" t="s">
        <v>10</v>
      </c>
      <c r="S71" s="84" t="s">
        <v>10</v>
      </c>
      <c r="T71" s="83" t="s">
        <v>83</v>
      </c>
      <c r="U71" s="83" t="s">
        <v>84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/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67</v>
      </c>
      <c r="P72" s="86">
        <v>1063.18</v>
      </c>
      <c r="Q72" s="84" t="s">
        <v>81</v>
      </c>
      <c r="R72" s="84" t="s">
        <v>10</v>
      </c>
      <c r="S72" s="84" t="s">
        <v>10</v>
      </c>
      <c r="T72" s="83" t="s">
        <v>83</v>
      </c>
      <c r="U72" s="83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/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68</v>
      </c>
      <c r="P73" s="86">
        <v>1063.18</v>
      </c>
      <c r="Q73" s="84" t="s">
        <v>81</v>
      </c>
      <c r="R73" s="84" t="s">
        <v>10</v>
      </c>
      <c r="S73" s="84" t="s">
        <v>10</v>
      </c>
      <c r="T73" s="83" t="s">
        <v>83</v>
      </c>
      <c r="U73" s="83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/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69</v>
      </c>
      <c r="P74" s="86">
        <v>1063.18</v>
      </c>
      <c r="Q74" s="84" t="s">
        <v>81</v>
      </c>
      <c r="R74" s="84" t="s">
        <v>10</v>
      </c>
      <c r="S74" s="84" t="s">
        <v>10</v>
      </c>
      <c r="T74" s="83" t="s">
        <v>83</v>
      </c>
      <c r="U74" s="83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/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70</v>
      </c>
      <c r="P75" s="86">
        <v>1063.18</v>
      </c>
      <c r="Q75" s="84" t="s">
        <v>81</v>
      </c>
      <c r="R75" s="84" t="s">
        <v>10</v>
      </c>
      <c r="S75" s="84" t="s">
        <v>10</v>
      </c>
      <c r="T75" s="83" t="s">
        <v>83</v>
      </c>
      <c r="U75" s="83" t="s">
        <v>84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/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71</v>
      </c>
      <c r="P76" s="86">
        <v>1063.18</v>
      </c>
      <c r="Q76" s="84" t="s">
        <v>81</v>
      </c>
      <c r="R76" s="84" t="s">
        <v>10</v>
      </c>
      <c r="S76" s="84" t="s">
        <v>10</v>
      </c>
      <c r="T76" s="83" t="s">
        <v>83</v>
      </c>
      <c r="U76" s="83" t="s">
        <v>84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/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72</v>
      </c>
      <c r="P77" s="86">
        <v>1063.18</v>
      </c>
      <c r="Q77" s="84" t="s">
        <v>81</v>
      </c>
      <c r="R77" s="84" t="s">
        <v>10</v>
      </c>
      <c r="S77" s="84" t="s">
        <v>10</v>
      </c>
      <c r="T77" s="83" t="s">
        <v>83</v>
      </c>
      <c r="U77" s="83" t="s">
        <v>84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/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73</v>
      </c>
      <c r="P78" s="86">
        <v>1063.18</v>
      </c>
      <c r="Q78" s="84" t="s">
        <v>81</v>
      </c>
      <c r="R78" s="84" t="s">
        <v>10</v>
      </c>
      <c r="S78" s="84" t="s">
        <v>10</v>
      </c>
      <c r="T78" s="83" t="s">
        <v>83</v>
      </c>
      <c r="U78" s="83" t="s">
        <v>84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/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74</v>
      </c>
      <c r="P79" s="86">
        <v>1063.18</v>
      </c>
      <c r="Q79" s="84" t="s">
        <v>81</v>
      </c>
      <c r="R79" s="84" t="s">
        <v>10</v>
      </c>
      <c r="S79" s="84" t="s">
        <v>10</v>
      </c>
      <c r="T79" s="83" t="s">
        <v>83</v>
      </c>
      <c r="U79" s="83" t="s">
        <v>84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/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75</v>
      </c>
      <c r="P80" s="86">
        <v>1063.18</v>
      </c>
      <c r="Q80" s="84" t="s">
        <v>81</v>
      </c>
      <c r="R80" s="84" t="s">
        <v>10</v>
      </c>
      <c r="S80" s="84" t="s">
        <v>10</v>
      </c>
      <c r="T80" s="83" t="s">
        <v>83</v>
      </c>
      <c r="U80" s="83" t="s">
        <v>84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/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76</v>
      </c>
      <c r="P81" s="86">
        <v>1063.18</v>
      </c>
      <c r="Q81" s="84" t="s">
        <v>81</v>
      </c>
      <c r="R81" s="84" t="s">
        <v>10</v>
      </c>
      <c r="S81" s="84" t="s">
        <v>10</v>
      </c>
      <c r="T81" s="83" t="s">
        <v>83</v>
      </c>
      <c r="U81" s="83" t="s">
        <v>84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/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77</v>
      </c>
      <c r="P82" s="86">
        <v>1063.18</v>
      </c>
      <c r="Q82" s="84" t="s">
        <v>81</v>
      </c>
      <c r="R82" s="84" t="s">
        <v>10</v>
      </c>
      <c r="S82" s="84" t="s">
        <v>10</v>
      </c>
      <c r="T82" s="83" t="s">
        <v>83</v>
      </c>
      <c r="U82" s="83" t="s">
        <v>84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/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78</v>
      </c>
      <c r="P83" s="86">
        <v>1063.18</v>
      </c>
      <c r="Q83" s="84" t="s">
        <v>81</v>
      </c>
      <c r="R83" s="84" t="s">
        <v>10</v>
      </c>
      <c r="S83" s="84" t="s">
        <v>10</v>
      </c>
      <c r="T83" s="83" t="s">
        <v>83</v>
      </c>
      <c r="U83" s="83" t="s">
        <v>84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/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79</v>
      </c>
      <c r="P84" s="86">
        <v>1063.18</v>
      </c>
      <c r="Q84" s="84" t="s">
        <v>81</v>
      </c>
      <c r="R84" s="84" t="s">
        <v>10</v>
      </c>
      <c r="S84" s="84" t="s">
        <v>10</v>
      </c>
      <c r="T84" s="83" t="s">
        <v>83</v>
      </c>
      <c r="U84" s="83" t="s">
        <v>84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/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80</v>
      </c>
      <c r="P85" s="86">
        <v>1063.18</v>
      </c>
      <c r="Q85" s="84" t="s">
        <v>81</v>
      </c>
      <c r="R85" s="84" t="s">
        <v>10</v>
      </c>
      <c r="S85" s="84" t="s">
        <v>10</v>
      </c>
      <c r="T85" s="83" t="s">
        <v>83</v>
      </c>
      <c r="U85" s="83" t="s">
        <v>84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/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81</v>
      </c>
      <c r="P86" s="86">
        <v>1063.18</v>
      </c>
      <c r="Q86" s="84" t="s">
        <v>81</v>
      </c>
      <c r="R86" s="84" t="s">
        <v>10</v>
      </c>
      <c r="S86" s="84" t="s">
        <v>10</v>
      </c>
      <c r="T86" s="83" t="s">
        <v>83</v>
      </c>
      <c r="U86" s="83" t="s">
        <v>84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/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82</v>
      </c>
      <c r="P87" s="86">
        <v>1063.18</v>
      </c>
      <c r="Q87" s="84" t="s">
        <v>81</v>
      </c>
      <c r="R87" s="84" t="s">
        <v>10</v>
      </c>
      <c r="S87" s="84" t="s">
        <v>10</v>
      </c>
      <c r="T87" s="83" t="s">
        <v>83</v>
      </c>
      <c r="U87" s="83" t="s">
        <v>84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/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83</v>
      </c>
      <c r="P88" s="86">
        <v>1063.18</v>
      </c>
      <c r="Q88" s="84" t="s">
        <v>81</v>
      </c>
      <c r="R88" s="84" t="s">
        <v>10</v>
      </c>
      <c r="S88" s="84" t="s">
        <v>10</v>
      </c>
      <c r="T88" s="83" t="s">
        <v>83</v>
      </c>
      <c r="U88" s="83" t="s">
        <v>84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/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84</v>
      </c>
      <c r="P89" s="86">
        <v>1063.18</v>
      </c>
      <c r="Q89" s="84" t="s">
        <v>81</v>
      </c>
      <c r="R89" s="84" t="s">
        <v>10</v>
      </c>
      <c r="S89" s="84" t="s">
        <v>10</v>
      </c>
      <c r="T89" s="83" t="s">
        <v>83</v>
      </c>
      <c r="U89" s="83" t="s">
        <v>84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/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85</v>
      </c>
      <c r="P90" s="86">
        <v>1063.18</v>
      </c>
      <c r="Q90" s="84" t="s">
        <v>81</v>
      </c>
      <c r="R90" s="84" t="s">
        <v>10</v>
      </c>
      <c r="S90" s="84" t="s">
        <v>10</v>
      </c>
      <c r="T90" s="83" t="s">
        <v>83</v>
      </c>
      <c r="U90" s="83" t="s">
        <v>84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/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86</v>
      </c>
      <c r="P91" s="86">
        <v>1063.18</v>
      </c>
      <c r="Q91" s="84" t="s">
        <v>81</v>
      </c>
      <c r="R91" s="84" t="s">
        <v>10</v>
      </c>
      <c r="S91" s="84" t="s">
        <v>10</v>
      </c>
      <c r="T91" s="83" t="s">
        <v>83</v>
      </c>
      <c r="U91" s="83" t="s">
        <v>84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/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87</v>
      </c>
      <c r="P92" s="86">
        <v>1063.18</v>
      </c>
      <c r="Q92" s="84" t="s">
        <v>81</v>
      </c>
      <c r="R92" s="84" t="s">
        <v>10</v>
      </c>
      <c r="S92" s="84" t="s">
        <v>10</v>
      </c>
      <c r="T92" s="83" t="s">
        <v>83</v>
      </c>
      <c r="U92" s="83" t="s">
        <v>84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/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88</v>
      </c>
      <c r="P93" s="86">
        <v>1063.18</v>
      </c>
      <c r="Q93" s="84" t="s">
        <v>81</v>
      </c>
      <c r="R93" s="84" t="s">
        <v>10</v>
      </c>
      <c r="S93" s="84" t="s">
        <v>10</v>
      </c>
      <c r="T93" s="83" t="s">
        <v>83</v>
      </c>
      <c r="U93" s="83" t="s">
        <v>84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/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89</v>
      </c>
      <c r="P94" s="86">
        <v>1063.18</v>
      </c>
      <c r="Q94" s="84" t="s">
        <v>81</v>
      </c>
      <c r="R94" s="84" t="s">
        <v>10</v>
      </c>
      <c r="S94" s="84" t="s">
        <v>10</v>
      </c>
      <c r="T94" s="83" t="s">
        <v>83</v>
      </c>
      <c r="U94" s="83" t="s">
        <v>84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/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90</v>
      </c>
      <c r="P95" s="86">
        <v>1063.18</v>
      </c>
      <c r="Q95" s="84" t="s">
        <v>81</v>
      </c>
      <c r="R95" s="84" t="s">
        <v>10</v>
      </c>
      <c r="S95" s="84" t="s">
        <v>10</v>
      </c>
      <c r="T95" s="83" t="s">
        <v>83</v>
      </c>
      <c r="U95" s="83" t="s">
        <v>84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/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91</v>
      </c>
      <c r="P96" s="86">
        <v>1063.18</v>
      </c>
      <c r="Q96" s="84" t="s">
        <v>81</v>
      </c>
      <c r="R96" s="84" t="s">
        <v>10</v>
      </c>
      <c r="S96" s="84" t="s">
        <v>10</v>
      </c>
      <c r="T96" s="83" t="s">
        <v>83</v>
      </c>
      <c r="U96" s="83" t="s">
        <v>84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/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92</v>
      </c>
      <c r="P97" s="86">
        <v>1063.18</v>
      </c>
      <c r="Q97" s="84" t="s">
        <v>81</v>
      </c>
      <c r="R97" s="84" t="s">
        <v>10</v>
      </c>
      <c r="S97" s="84" t="s">
        <v>10</v>
      </c>
      <c r="T97" s="83" t="s">
        <v>83</v>
      </c>
      <c r="U97" s="83" t="s">
        <v>84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/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93</v>
      </c>
      <c r="P98" s="86">
        <v>1063.18</v>
      </c>
      <c r="Q98" s="84" t="s">
        <v>81</v>
      </c>
      <c r="R98" s="84" t="s">
        <v>10</v>
      </c>
      <c r="S98" s="84" t="s">
        <v>10</v>
      </c>
      <c r="T98" s="83" t="s">
        <v>83</v>
      </c>
      <c r="U98" s="83" t="s">
        <v>84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/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94</v>
      </c>
      <c r="P99" s="86">
        <v>1063.18</v>
      </c>
      <c r="Q99" s="84" t="s">
        <v>81</v>
      </c>
      <c r="R99" s="84" t="s">
        <v>10</v>
      </c>
      <c r="S99" s="84" t="s">
        <v>10</v>
      </c>
      <c r="T99" s="83" t="s">
        <v>83</v>
      </c>
      <c r="U99" s="83" t="s">
        <v>84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/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95</v>
      </c>
      <c r="P100" s="86">
        <v>1063.18</v>
      </c>
      <c r="Q100" s="84" t="s">
        <v>81</v>
      </c>
      <c r="R100" s="84" t="s">
        <v>10</v>
      </c>
      <c r="S100" s="84" t="s">
        <v>10</v>
      </c>
      <c r="T100" s="83" t="s">
        <v>83</v>
      </c>
      <c r="U100" s="83" t="s">
        <v>84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/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96</v>
      </c>
      <c r="P101" s="86">
        <v>1063.18</v>
      </c>
      <c r="Q101" s="84" t="s">
        <v>81</v>
      </c>
      <c r="R101" s="84" t="s">
        <v>10</v>
      </c>
      <c r="S101" s="84" t="s">
        <v>10</v>
      </c>
      <c r="T101" s="83" t="s">
        <v>83</v>
      </c>
      <c r="U101" s="83" t="s">
        <v>84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/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97</v>
      </c>
      <c r="P102" s="86">
        <v>1063.18</v>
      </c>
      <c r="Q102" s="84" t="s">
        <v>81</v>
      </c>
      <c r="R102" s="84" t="s">
        <v>10</v>
      </c>
      <c r="S102" s="84" t="s">
        <v>10</v>
      </c>
      <c r="T102" s="83" t="s">
        <v>83</v>
      </c>
      <c r="U102" s="83" t="s">
        <v>84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/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98</v>
      </c>
      <c r="P103" s="86">
        <v>1063.18</v>
      </c>
      <c r="Q103" s="84" t="s">
        <v>81</v>
      </c>
      <c r="R103" s="84" t="s">
        <v>10</v>
      </c>
      <c r="S103" s="84" t="s">
        <v>10</v>
      </c>
      <c r="T103" s="83" t="s">
        <v>83</v>
      </c>
      <c r="U103" s="83" t="s">
        <v>84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/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99</v>
      </c>
      <c r="P104" s="86">
        <v>1063.18</v>
      </c>
      <c r="Q104" s="84" t="s">
        <v>81</v>
      </c>
      <c r="R104" s="84" t="s">
        <v>10</v>
      </c>
      <c r="S104" s="84" t="s">
        <v>10</v>
      </c>
      <c r="T104" s="83" t="s">
        <v>83</v>
      </c>
      <c r="U104" s="83" t="s">
        <v>84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/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100</v>
      </c>
      <c r="P105" s="86">
        <v>1063.18</v>
      </c>
      <c r="Q105" s="84" t="s">
        <v>81</v>
      </c>
      <c r="R105" s="84" t="s">
        <v>10</v>
      </c>
      <c r="S105" s="84" t="s">
        <v>10</v>
      </c>
      <c r="T105" s="83" t="s">
        <v>83</v>
      </c>
      <c r="U105" s="83" t="s">
        <v>84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/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101</v>
      </c>
      <c r="P106" s="86">
        <v>1063.18</v>
      </c>
      <c r="Q106" s="84" t="s">
        <v>81</v>
      </c>
      <c r="R106" s="84" t="s">
        <v>10</v>
      </c>
      <c r="S106" s="84" t="s">
        <v>10</v>
      </c>
      <c r="T106" s="83" t="s">
        <v>83</v>
      </c>
      <c r="U106" s="83" t="s">
        <v>84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/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102</v>
      </c>
      <c r="P107" s="86">
        <v>1063.18</v>
      </c>
      <c r="Q107" s="84" t="s">
        <v>81</v>
      </c>
      <c r="R107" s="84" t="s">
        <v>10</v>
      </c>
      <c r="S107" s="84" t="s">
        <v>10</v>
      </c>
      <c r="T107" s="83" t="s">
        <v>83</v>
      </c>
      <c r="U107" s="83" t="s">
        <v>84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/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103</v>
      </c>
      <c r="P108" s="86">
        <v>1063.18</v>
      </c>
      <c r="Q108" s="84" t="s">
        <v>81</v>
      </c>
      <c r="R108" s="84" t="s">
        <v>10</v>
      </c>
      <c r="S108" s="84" t="s">
        <v>10</v>
      </c>
      <c r="T108" s="83" t="s">
        <v>83</v>
      </c>
      <c r="U108" s="83" t="s">
        <v>84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/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104</v>
      </c>
      <c r="P109" s="86">
        <v>1063.18</v>
      </c>
      <c r="Q109" s="84" t="s">
        <v>81</v>
      </c>
      <c r="R109" s="84" t="s">
        <v>10</v>
      </c>
      <c r="S109" s="84" t="s">
        <v>10</v>
      </c>
      <c r="T109" s="83" t="s">
        <v>83</v>
      </c>
      <c r="U109" s="83" t="s">
        <v>84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/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105</v>
      </c>
      <c r="P110" s="86">
        <v>1063.18</v>
      </c>
      <c r="Q110" s="84" t="s">
        <v>81</v>
      </c>
      <c r="R110" s="84" t="s">
        <v>10</v>
      </c>
      <c r="S110" s="84" t="s">
        <v>10</v>
      </c>
      <c r="T110" s="83" t="s">
        <v>83</v>
      </c>
      <c r="U110" s="83" t="s">
        <v>84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/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106</v>
      </c>
      <c r="P111" s="86">
        <v>1063.18</v>
      </c>
      <c r="Q111" s="84" t="s">
        <v>81</v>
      </c>
      <c r="R111" s="84" t="s">
        <v>10</v>
      </c>
      <c r="S111" s="84" t="s">
        <v>10</v>
      </c>
      <c r="T111" s="83" t="s">
        <v>83</v>
      </c>
      <c r="U111" s="83" t="s">
        <v>84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/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107</v>
      </c>
      <c r="P112" s="86">
        <v>1063.18</v>
      </c>
      <c r="Q112" s="84" t="s">
        <v>81</v>
      </c>
      <c r="R112" s="84" t="s">
        <v>10</v>
      </c>
      <c r="S112" s="84" t="s">
        <v>10</v>
      </c>
      <c r="T112" s="83" t="s">
        <v>83</v>
      </c>
      <c r="U112" s="83" t="s">
        <v>84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/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108</v>
      </c>
      <c r="P113" s="86">
        <v>1063.18</v>
      </c>
      <c r="Q113" s="84" t="s">
        <v>81</v>
      </c>
      <c r="R113" s="84" t="s">
        <v>10</v>
      </c>
      <c r="S113" s="84" t="s">
        <v>10</v>
      </c>
      <c r="T113" s="83" t="s">
        <v>83</v>
      </c>
      <c r="U113" s="83" t="s">
        <v>84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/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109</v>
      </c>
      <c r="P114" s="86">
        <v>1063.18</v>
      </c>
      <c r="Q114" s="84" t="s">
        <v>81</v>
      </c>
      <c r="R114" s="84" t="s">
        <v>10</v>
      </c>
      <c r="S114" s="84" t="s">
        <v>10</v>
      </c>
      <c r="T114" s="83" t="s">
        <v>83</v>
      </c>
      <c r="U114" s="83" t="s">
        <v>84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/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110</v>
      </c>
      <c r="P115" s="87">
        <v>96.38</v>
      </c>
      <c r="Q115" s="84" t="s">
        <v>81</v>
      </c>
      <c r="R115" s="84" t="s">
        <v>10</v>
      </c>
      <c r="S115" s="84" t="s">
        <v>10</v>
      </c>
      <c r="T115" s="83" t="s">
        <v>83</v>
      </c>
      <c r="U115" s="83" t="s">
        <v>84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/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110</v>
      </c>
      <c r="P116" s="87">
        <v>966.8</v>
      </c>
      <c r="Q116" s="84" t="s">
        <v>81</v>
      </c>
      <c r="R116" s="84" t="s">
        <v>10</v>
      </c>
      <c r="S116" s="84" t="s">
        <v>82</v>
      </c>
      <c r="T116" s="83" t="s">
        <v>83</v>
      </c>
      <c r="U116" s="83" t="s">
        <v>84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/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111</v>
      </c>
      <c r="P117" s="86">
        <v>1063.18</v>
      </c>
      <c r="Q117" s="84" t="s">
        <v>81</v>
      </c>
      <c r="R117" s="84" t="s">
        <v>10</v>
      </c>
      <c r="S117" s="84" t="s">
        <v>82</v>
      </c>
      <c r="T117" s="83" t="s">
        <v>83</v>
      </c>
      <c r="U117" s="83" t="s">
        <v>84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/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112</v>
      </c>
      <c r="P118" s="86">
        <v>1063.18</v>
      </c>
      <c r="Q118" s="84" t="s">
        <v>81</v>
      </c>
      <c r="R118" s="84" t="s">
        <v>10</v>
      </c>
      <c r="S118" s="84" t="s">
        <v>82</v>
      </c>
      <c r="T118" s="83" t="s">
        <v>83</v>
      </c>
      <c r="U118" s="83" t="s">
        <v>84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/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113</v>
      </c>
      <c r="P119" s="86">
        <v>1063.18</v>
      </c>
      <c r="Q119" s="84" t="s">
        <v>81</v>
      </c>
      <c r="R119" s="84" t="s">
        <v>10</v>
      </c>
      <c r="S119" s="84" t="s">
        <v>82</v>
      </c>
      <c r="T119" s="83" t="s">
        <v>83</v>
      </c>
      <c r="U119" s="83" t="s">
        <v>84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/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114</v>
      </c>
      <c r="P120" s="86">
        <v>1063.18</v>
      </c>
      <c r="Q120" s="84" t="s">
        <v>81</v>
      </c>
      <c r="R120" s="84" t="s">
        <v>10</v>
      </c>
      <c r="S120" s="84" t="s">
        <v>82</v>
      </c>
      <c r="T120" s="83" t="s">
        <v>83</v>
      </c>
      <c r="U120" s="83" t="s">
        <v>84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/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115</v>
      </c>
      <c r="P121" s="86">
        <v>1063.18</v>
      </c>
      <c r="Q121" s="84" t="s">
        <v>81</v>
      </c>
      <c r="R121" s="84" t="s">
        <v>10</v>
      </c>
      <c r="S121" s="84" t="s">
        <v>82</v>
      </c>
      <c r="T121" s="83" t="s">
        <v>83</v>
      </c>
      <c r="U121" s="83" t="s">
        <v>84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/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116</v>
      </c>
      <c r="P122" s="86">
        <v>1063.18</v>
      </c>
      <c r="Q122" s="84" t="s">
        <v>81</v>
      </c>
      <c r="R122" s="84" t="s">
        <v>10</v>
      </c>
      <c r="S122" s="84" t="s">
        <v>82</v>
      </c>
      <c r="T122" s="83" t="s">
        <v>83</v>
      </c>
      <c r="U122" s="83" t="s">
        <v>84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/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117</v>
      </c>
      <c r="P123" s="86">
        <v>1063.18</v>
      </c>
      <c r="Q123" s="84" t="s">
        <v>81</v>
      </c>
      <c r="R123" s="84" t="s">
        <v>10</v>
      </c>
      <c r="S123" s="84" t="s">
        <v>82</v>
      </c>
      <c r="T123" s="83" t="s">
        <v>83</v>
      </c>
      <c r="U123" s="83" t="s">
        <v>84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/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118</v>
      </c>
      <c r="P124" s="86">
        <v>1063.18</v>
      </c>
      <c r="Q124" s="84" t="s">
        <v>81</v>
      </c>
      <c r="R124" s="84" t="s">
        <v>10</v>
      </c>
      <c r="S124" s="84" t="s">
        <v>82</v>
      </c>
      <c r="T124" s="83" t="s">
        <v>83</v>
      </c>
      <c r="U124" s="83" t="s">
        <v>84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/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119</v>
      </c>
      <c r="P125" s="86">
        <v>1063.18</v>
      </c>
      <c r="Q125" s="84" t="s">
        <v>81</v>
      </c>
      <c r="R125" s="84" t="s">
        <v>10</v>
      </c>
      <c r="S125" s="84" t="s">
        <v>82</v>
      </c>
      <c r="T125" s="83" t="s">
        <v>83</v>
      </c>
      <c r="U125" s="83" t="s">
        <v>84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/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120</v>
      </c>
      <c r="P126" s="86">
        <v>1062.8800000000001</v>
      </c>
      <c r="Q126" s="84" t="s">
        <v>81</v>
      </c>
      <c r="R126" s="84" t="s">
        <v>10</v>
      </c>
      <c r="S126" s="84" t="s">
        <v>82</v>
      </c>
      <c r="T126" s="83" t="s">
        <v>83</v>
      </c>
      <c r="U126" s="83" t="s">
        <v>84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/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/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/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/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/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/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/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/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/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/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/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/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/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/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/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/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/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/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/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/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/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/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/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/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/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/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/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/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/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/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/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/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/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/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/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/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/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/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/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/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/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/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/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/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/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/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/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/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/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/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/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/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/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/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/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/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/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/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/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/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/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/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/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/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/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/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/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/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/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/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/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/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/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/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/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/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/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/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/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/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/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/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/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/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/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/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/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/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/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/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/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/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/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/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/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/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/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/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/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/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/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/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/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/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/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/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/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/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/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/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/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/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/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/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/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/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/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/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/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/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/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/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/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/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/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/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/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/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/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/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/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/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/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/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/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/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/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/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/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/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/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/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/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/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/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/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/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/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/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/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/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/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/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/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/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/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/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/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/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/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/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/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/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/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/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/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/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/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/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/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/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/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/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/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/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/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/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/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/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/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/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/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/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/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/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/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/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/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/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/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/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/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/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/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/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/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/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/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/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/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/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/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/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/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/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/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/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/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/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/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/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/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/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/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/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/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/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/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/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/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/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/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/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/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/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/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/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/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/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/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/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/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/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/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/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/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/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/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/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/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/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/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/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/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/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/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/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/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/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/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/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/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/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/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/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/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/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/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/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/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/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/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/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/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/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/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/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/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/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/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/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/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/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/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/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/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/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/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/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/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/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/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/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/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/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/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/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/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/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/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/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/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/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/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/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/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/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/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/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/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/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/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/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/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/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/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/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/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/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/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/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/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/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/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/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/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/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/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/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/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/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/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/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/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/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/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/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/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/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/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/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/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/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/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/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/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/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/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/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/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/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/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/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/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/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/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/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/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/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/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/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/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/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/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/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/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/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/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/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/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/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/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/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/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/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/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/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/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/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/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/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/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/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/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/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/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/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/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/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/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/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/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/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/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/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/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/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/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/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/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/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/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/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/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/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/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/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/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/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/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/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/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/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/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/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/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/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/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/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/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/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/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/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/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/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/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/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/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/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/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/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/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/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/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/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/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/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/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/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/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/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/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/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/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/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/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/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/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/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/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/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/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/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/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/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/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/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/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/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/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/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/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/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/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/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/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/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/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/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/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/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/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/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/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/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/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/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/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/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/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/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/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/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/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/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/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/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/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/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/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/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/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/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/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/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/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/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/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/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/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/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/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/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/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/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/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/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/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/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/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/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/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/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/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/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/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/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/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/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/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/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/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/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/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/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/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/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/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/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/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/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/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/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/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/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/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/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/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/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/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/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/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/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/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/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/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/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/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/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/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/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/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/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/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/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/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/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/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/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/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/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/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/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/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/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/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/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/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/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/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/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/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/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/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/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/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/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/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/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/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/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/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/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/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/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/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/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/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/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/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/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/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/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/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/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/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/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/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/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/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/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/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/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/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/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/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/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/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/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/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/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/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/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/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/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/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/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/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/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/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/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/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/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/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/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/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/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/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/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/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/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/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/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/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/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/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/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/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/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/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/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/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/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/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/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/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/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/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/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/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/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/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/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/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/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/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/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/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/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/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/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/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/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/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/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/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/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/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/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/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/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/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/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/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/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/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/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/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/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/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/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/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/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/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/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/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/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/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/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/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/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/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/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/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/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/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/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/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/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/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/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/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/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/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/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/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/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/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/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/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/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/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/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/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/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/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/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/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/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/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/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/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/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/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/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/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/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/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/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/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/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/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/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/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/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/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/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/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/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/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/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/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/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/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/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/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/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/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/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/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/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/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/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/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/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/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/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/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/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/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/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/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/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/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/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/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/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/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/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/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/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/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/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/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/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/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/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/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/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/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/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/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/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/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/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/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/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/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/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/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/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/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/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/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/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/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/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/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/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/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/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/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/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/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/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/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/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/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/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/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/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/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/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/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/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/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/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/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/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/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/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/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/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/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/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/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/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/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/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/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/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/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/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/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/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/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/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/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/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/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/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/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/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/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/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/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/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/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/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/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/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/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/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/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/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/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/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/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/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/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/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/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/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/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/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/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/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/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/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/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/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/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/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/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/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/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/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/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/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/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/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/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/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/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/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/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/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/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/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/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/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/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/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/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/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/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/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/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/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/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/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/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/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/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/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/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/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/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/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/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/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/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/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/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/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/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/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/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/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/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/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/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/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/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/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/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/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/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/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/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/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/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/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/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/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/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/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/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/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/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/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/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/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/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/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/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/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/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/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/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/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/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/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/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/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/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/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/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/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/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/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/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/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/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/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/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/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/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/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/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/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/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/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/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/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/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/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/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/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/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/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/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/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/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/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/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/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/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/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/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/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/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/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/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/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/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/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/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/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/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/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/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/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/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/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/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/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/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/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/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/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/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/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/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/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/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/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/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/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/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/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/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/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/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/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/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/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/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/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/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/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/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/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/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/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/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/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/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/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/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/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/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/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/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/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/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/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/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/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/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/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/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/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/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/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/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/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/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/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/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/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/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/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/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/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/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/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/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/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/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/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/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/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/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/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/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/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/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/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/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/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/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/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/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/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/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/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/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/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/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/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/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/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/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/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/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/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/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/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/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/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/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/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/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/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/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/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/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/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/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/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/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/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/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/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/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/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/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/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/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/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/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/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/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/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/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/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/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/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/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/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/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/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/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/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/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/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/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/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/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/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/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/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/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/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/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/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/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/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/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/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/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/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/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/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/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/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/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/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/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/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/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/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/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/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/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/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/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/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/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/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/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/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/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/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/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/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/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/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/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/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/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/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/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/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/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/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/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/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/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/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/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/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/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/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/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/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/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/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/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/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/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/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/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/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/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/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/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/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/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/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/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/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/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/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/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/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/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/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/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/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/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/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/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/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/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/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/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/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/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/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/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/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/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/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/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/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/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/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/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/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/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/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/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/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/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/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/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/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/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/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/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/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/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/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/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/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/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/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/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/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/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/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/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/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/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/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/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/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/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/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/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/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/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/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/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/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/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/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/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/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/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/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/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/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/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/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/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/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/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/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/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/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/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/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/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/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/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/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/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/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/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/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/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/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/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/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/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/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/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/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/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/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/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/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/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/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/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/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/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/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/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/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/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/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/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/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/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/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/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/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/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/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/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/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/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/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/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/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/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/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/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/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/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/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/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/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/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/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/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/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/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/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/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/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/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/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/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/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/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/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/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/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/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/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/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/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/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/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/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/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/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/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/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/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/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/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/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/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/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/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/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/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/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/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/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/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/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/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/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/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/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/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/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/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/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/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/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/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/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/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/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/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/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/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/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/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/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/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/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/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/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/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/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/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/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/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/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/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/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/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/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/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/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/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/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/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/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/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/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/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/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/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/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/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/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/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/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/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/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/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/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/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/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/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/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/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/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/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/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/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/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/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/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/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/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/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/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/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/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/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/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/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/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/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/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/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/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/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/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/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/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/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/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/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/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/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/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/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/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/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/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/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/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/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/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/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/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/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/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/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/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/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/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/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/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/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/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/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/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/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/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/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/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/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/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/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/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/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/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/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/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/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/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/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/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/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/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/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/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/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/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/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/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/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/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/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/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/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/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/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/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/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/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/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/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/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/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/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/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/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/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/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/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/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/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/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/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/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/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/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/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/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/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/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/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/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/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/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/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/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/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/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/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/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/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/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/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/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/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/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/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/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/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/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/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/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/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/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/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/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/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/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/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/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/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/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/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/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/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/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/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/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/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/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/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/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/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/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/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/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/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/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/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/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/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/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/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/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/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/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/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/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/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/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/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/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/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/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/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/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/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/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/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/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/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/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/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/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/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/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/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/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/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/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/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/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/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/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/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/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/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/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/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/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/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/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/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/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/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/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/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/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/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/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/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/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/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/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/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/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/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/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/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/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/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/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/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/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/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/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/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/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/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/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/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/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/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/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/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/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/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/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/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/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/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/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/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/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/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/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/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/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/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/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/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/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/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/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/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/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/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/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/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/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/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/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/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/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/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/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/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/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/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/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/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/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/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/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/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/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/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/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/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/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/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/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/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/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/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/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/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/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/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/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/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/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/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/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/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/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/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/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/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/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/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/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/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/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/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/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/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/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/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/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/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/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/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/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/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/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/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/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/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/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/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/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/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/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/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/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/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/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/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/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/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/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/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/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/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/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/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/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/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/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/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/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/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/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/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/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/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/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/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/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/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/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/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/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/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/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/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/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/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/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/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/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/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/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/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/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/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/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/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/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/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/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/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/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/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/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/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/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/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/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/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/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/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/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/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/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/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/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/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/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/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/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/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/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/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/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/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/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/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/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/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/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/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/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/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/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/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/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/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/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/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/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/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/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/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/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/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/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/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/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/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/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/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/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/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/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/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/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/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/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/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/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/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/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/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/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/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/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/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/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/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/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/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/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/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/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/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/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/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/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/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/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/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/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/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/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/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/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/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/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/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/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/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/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/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/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/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/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/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/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/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/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/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/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/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/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/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/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/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/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/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/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/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/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/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/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/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/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/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/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/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/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/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/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/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/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/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/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/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/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/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/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/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/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/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/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/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/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/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/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/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/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/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/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/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/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/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/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/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/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/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/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/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/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/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/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/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/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/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/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/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/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/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/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/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/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/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/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/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/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/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/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/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/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/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/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/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/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/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/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/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/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/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/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/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/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/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/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/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/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/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/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/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/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/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/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/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/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/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/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/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/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/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/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/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/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/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/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/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/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/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/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/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/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/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/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/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/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/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/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/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/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/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/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/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/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/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/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/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/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/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/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/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/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/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/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/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/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/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/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/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/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/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/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/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/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/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/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/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/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/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/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/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/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/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/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/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/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/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/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/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/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/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/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/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/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/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/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/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/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/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/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/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/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/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/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/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/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/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/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/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/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/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/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/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/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/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/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/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/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/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/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/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/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/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/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/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/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/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/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/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/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/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/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/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/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/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/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/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/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/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/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/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/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/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/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/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/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/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/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/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/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/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/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/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/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/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/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/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/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/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/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/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/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/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/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/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/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/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/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/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/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/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/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/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/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/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/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/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/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/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/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/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/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/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/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/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/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/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/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/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/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/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/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/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/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/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/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/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/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/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/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/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/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/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/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/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/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/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/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/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/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/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/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/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/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/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/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/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/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/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/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/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/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/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/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/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/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/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/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/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/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/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/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/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/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/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/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/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/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/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/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/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/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/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/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/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/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/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/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/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/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/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/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/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/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/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/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/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/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/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/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/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/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/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/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/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/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/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/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/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/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/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/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/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/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/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/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/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/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/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/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/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/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/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/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/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/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/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/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/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/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/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/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/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/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/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/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/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/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/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/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/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/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/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/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/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/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/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/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/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/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/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/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/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/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/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/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/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/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/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/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/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/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/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/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/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/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/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/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/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/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/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/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/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/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/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/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/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/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/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/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/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/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/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/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/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/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/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/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/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/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/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/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/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/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/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/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/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/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/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/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/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/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/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/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/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/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/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/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/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/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/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/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/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/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/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/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/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/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/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/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/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/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/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/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/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/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/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/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/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/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/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/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/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/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/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/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/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/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/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/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/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/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/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/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/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/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/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/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/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/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/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/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/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/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/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/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/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/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/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/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/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/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/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/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/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/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/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/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/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/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/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/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/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/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/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/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/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/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/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/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/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/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/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/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/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/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/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/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/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/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/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/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/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/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/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/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/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/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/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/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/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/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/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/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/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/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/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/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/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/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/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/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/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/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/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/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/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/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/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/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/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/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/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/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/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/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/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/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/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/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/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/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/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/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/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/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/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/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/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/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/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/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/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/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/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/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/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/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/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/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/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/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/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/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/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/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/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/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/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/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/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/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/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/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/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/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/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/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/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/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/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/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/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/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/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/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/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/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/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/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/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/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/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/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/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/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/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/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/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/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/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/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/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/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/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/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/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/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/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/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/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/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/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/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/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/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/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/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/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/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/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/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/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/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/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/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/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/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/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/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/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/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/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/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/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/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/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/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/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/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/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/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/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/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/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/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/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/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/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/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/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/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/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/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/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/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/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/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/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/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/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/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/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/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/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/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/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/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/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/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/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/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/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/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/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/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/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/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/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/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/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/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/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/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/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/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/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/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/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/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/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/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/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/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/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/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/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/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/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/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/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/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/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/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/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/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/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/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/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/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/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/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/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/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/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/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/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/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/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/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/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/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/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/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/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/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/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/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/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/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/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/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/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/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/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/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/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/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/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/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/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/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/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/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/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/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/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/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/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/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/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/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/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/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/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/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/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/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/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/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/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/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/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/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/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/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/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/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/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/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/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/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/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/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/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/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/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/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/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/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/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/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/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/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/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/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/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/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/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/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/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/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/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/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/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/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/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/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/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/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/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/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/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/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/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/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/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/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/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/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/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/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/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/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/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/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/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/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/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/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/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/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/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/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/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/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/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/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/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/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/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/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/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/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/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/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/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/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/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/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/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/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/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/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/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/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/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/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/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/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/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/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/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/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/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/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/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/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/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/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/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/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/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/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/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/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/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/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/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/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/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/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/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/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/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/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/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/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/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/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/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/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/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/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/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/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/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/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/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/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/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/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/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/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/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/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/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/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/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/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/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/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/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/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/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/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/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/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/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/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/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/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/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/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/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/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/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/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/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/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/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/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/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/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/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/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/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/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/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/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/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/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/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/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/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/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/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/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/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/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/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/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/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/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/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/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/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/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/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/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/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/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/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/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/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/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/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/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/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/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/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/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/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/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/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/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/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/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/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/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/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/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/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/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/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/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/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/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/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/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/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/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/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/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/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/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/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/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/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/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/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/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/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/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/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/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/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/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/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/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/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/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/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/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/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/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/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/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/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/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/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/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/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/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/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/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/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/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/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/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/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/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/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/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/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/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/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/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/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/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/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/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/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/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/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/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/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/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/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/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/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/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/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/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/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/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/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/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/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/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/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/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/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/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/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/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/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/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/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/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/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/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/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/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/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/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/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/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/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/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/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/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/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/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/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/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/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/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/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/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/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/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/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/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/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/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/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/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/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/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/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/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/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/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/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/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/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/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/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/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/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/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/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/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/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/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/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/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/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/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/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/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/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/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/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/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/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/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/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/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/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/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/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/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/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/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/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/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/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/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/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/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/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/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/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/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/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/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/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/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/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/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/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/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/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/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/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/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/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/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/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/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/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/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/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/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/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/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/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/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/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/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/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/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/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/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/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/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/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/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/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/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/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/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/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/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/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/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/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/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/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/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/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/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/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/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/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/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/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/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/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/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/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/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/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/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/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/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/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/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/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/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/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/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/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/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/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/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/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/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/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/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/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/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/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/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/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/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/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/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/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/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/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/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/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/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/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/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/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/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/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/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/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/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/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/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/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/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/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/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/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/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/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/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/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/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/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/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/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/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/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/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/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/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/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/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/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/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/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/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/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/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/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/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/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/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/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/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/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/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/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/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/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/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/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/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/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/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/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/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/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/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/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/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/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/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/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/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/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/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/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/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/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/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/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/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/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/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/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/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/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/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/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/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/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/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/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/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/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/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/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/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/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/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/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/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/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/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/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/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/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/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/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/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/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/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/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/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/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/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/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/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/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/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/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/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/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/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/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/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/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/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/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/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/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/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/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/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/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/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/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/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/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/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/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/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/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/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/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/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/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/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/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/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/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/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/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/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/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/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/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/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/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/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/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/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/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/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/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/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/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/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/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/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/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/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/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/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/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/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/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/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/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/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/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/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/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/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/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/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/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/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/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/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/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/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/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/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/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/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/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/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/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/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/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/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/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/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/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/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/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/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/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/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/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/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/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/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/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/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/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/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/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/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/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/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/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/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/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/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/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/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/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/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/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/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/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/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/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/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/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/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/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/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/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/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/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/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/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/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/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/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/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/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/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/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/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/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/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/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/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/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/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/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/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/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/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/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/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/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/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/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/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/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/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/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/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/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/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/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/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/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/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/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/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/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/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/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/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/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/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/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/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/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/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/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/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/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/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/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/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/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/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/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/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/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/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/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/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/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/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/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/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/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/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/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/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/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/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/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/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/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/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/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/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/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/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/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/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/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/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/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/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/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/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/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/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/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/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/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/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/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/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/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/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/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/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/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/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/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/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/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/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/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/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/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/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/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/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/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/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/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/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/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/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/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/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/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/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/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/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/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/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/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/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/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/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/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/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/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/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/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/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/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/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/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/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/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/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/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/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/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/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/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/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/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/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/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/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/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/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/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/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/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/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/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/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/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/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/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/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/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/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/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/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/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/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/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/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/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/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/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/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/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/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/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/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/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/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/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/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/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/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/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/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/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/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/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/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/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/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/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/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/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/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/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/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/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/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/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/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/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/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/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/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/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/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/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/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/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/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/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/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/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/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/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/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/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/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/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/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/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/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/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/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/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/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/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/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/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/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/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/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/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/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/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/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/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/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/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/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/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/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/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/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/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/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/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/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/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/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/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/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/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/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/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/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/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/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/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/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/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/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/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/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/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/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/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/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/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/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/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/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/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/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/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/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/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/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/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/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/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/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/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/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/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/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/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/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/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/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/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/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/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/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/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/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/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/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/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/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/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/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/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/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/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/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/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/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/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/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/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/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/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/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/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/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/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/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/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/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/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/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/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/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/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/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/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/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/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/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/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/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/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/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/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/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/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/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/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/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/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/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/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/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/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/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/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/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/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/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/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/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/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/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/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/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/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/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/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/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/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/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/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/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/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/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/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/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/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/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/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/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/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/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/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/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/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/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/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/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/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/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/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/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/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/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/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/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/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/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/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/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/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/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/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/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/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/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/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/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/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/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/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/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/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/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/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/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/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/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/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/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/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/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/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/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/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/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/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/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/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/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/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/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/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/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/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/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/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/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/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/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/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/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/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/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/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/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/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/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/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/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/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/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/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/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/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/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/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/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/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/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/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/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/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/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/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/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/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/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/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/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/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/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/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/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/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/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/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/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/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/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/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/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/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/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/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/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/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/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/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/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/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/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/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/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/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53" activePane="bottomLeft" state="frozen"/>
      <selection activeCell="B1" sqref="B1"/>
      <selection pane="bottomLeft" activeCell="H61" sqref="H6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6" t="s">
        <v>30</v>
      </c>
      <c r="D1" s="126"/>
      <c r="E1" s="126"/>
      <c r="F1" s="126"/>
      <c r="G1" s="126"/>
      <c r="H1" s="126"/>
      <c r="K1" s="68">
        <f>'Resumen Mail'!B7</f>
        <v>45017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N979067 1</v>
      </c>
      <c r="B3" s="3" t="s">
        <v>75</v>
      </c>
      <c r="C3" s="136">
        <v>1</v>
      </c>
      <c r="D3" s="138">
        <v>1063.18</v>
      </c>
      <c r="E3" s="94">
        <v>34.729999999999997</v>
      </c>
      <c r="F3" s="94" t="s">
        <v>85</v>
      </c>
      <c r="G3" s="95">
        <v>1097.9100000000001</v>
      </c>
      <c r="H3" s="96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1063.18</v>
      </c>
    </row>
    <row r="4" spans="1:14" ht="15.75" thickBot="1">
      <c r="A4" s="11" t="str">
        <f t="shared" ref="A4:A41" si="1">B4&amp;" "&amp;IF(C4="",C3,C4)</f>
        <v>N979067 1</v>
      </c>
      <c r="B4" s="3" t="s">
        <v>75</v>
      </c>
      <c r="C4" s="137"/>
      <c r="D4" s="139"/>
      <c r="E4" s="88">
        <v>34.729999999999997</v>
      </c>
      <c r="F4" s="88">
        <v>11.05</v>
      </c>
      <c r="G4" s="89">
        <v>1108.96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1063.18</v>
      </c>
    </row>
    <row r="5" spans="1:14" ht="15.75" thickBot="1">
      <c r="A5" s="11" t="str">
        <f t="shared" si="1"/>
        <v>N979067 2</v>
      </c>
      <c r="B5" s="3" t="s">
        <v>75</v>
      </c>
      <c r="C5" s="136">
        <v>2</v>
      </c>
      <c r="D5" s="138">
        <v>1063.18</v>
      </c>
      <c r="E5" s="91">
        <v>56.7</v>
      </c>
      <c r="F5" s="91" t="s">
        <v>85</v>
      </c>
      <c r="G5" s="92">
        <v>1119.8800000000001</v>
      </c>
      <c r="H5" s="93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1063.18</v>
      </c>
    </row>
    <row r="6" spans="1:14" ht="15.75" thickBot="1">
      <c r="A6" s="11" t="str">
        <f t="shared" si="1"/>
        <v>N979067 2</v>
      </c>
      <c r="B6" s="3" t="s">
        <v>75</v>
      </c>
      <c r="C6" s="137"/>
      <c r="D6" s="139"/>
      <c r="E6" s="88">
        <v>56.7</v>
      </c>
      <c r="F6" s="88">
        <v>11.27</v>
      </c>
      <c r="G6" s="89">
        <v>1131.1500000000001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1063.18</v>
      </c>
    </row>
    <row r="7" spans="1:14" ht="15.75" thickBot="1">
      <c r="A7" s="11" t="str">
        <f t="shared" si="1"/>
        <v>N979067 3</v>
      </c>
      <c r="B7" s="3" t="s">
        <v>75</v>
      </c>
      <c r="C7" s="148">
        <v>3</v>
      </c>
      <c r="D7" s="150">
        <v>1063.18</v>
      </c>
      <c r="E7" s="91">
        <v>77.97</v>
      </c>
      <c r="F7" s="91" t="s">
        <v>85</v>
      </c>
      <c r="G7" s="92">
        <v>1141.1500000000001</v>
      </c>
      <c r="H7" s="93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1063.18</v>
      </c>
    </row>
    <row r="8" spans="1:14" ht="15.75" thickBot="1">
      <c r="A8" s="11" t="str">
        <f t="shared" si="1"/>
        <v>N979067 3</v>
      </c>
      <c r="B8" s="3" t="s">
        <v>75</v>
      </c>
      <c r="C8" s="149"/>
      <c r="D8" s="151"/>
      <c r="E8" s="88">
        <v>77.97</v>
      </c>
      <c r="F8" s="88">
        <v>11.49</v>
      </c>
      <c r="G8" s="89">
        <v>1152.6400000000001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1063.18</v>
      </c>
    </row>
    <row r="9" spans="1:14" ht="15.75" thickBot="1">
      <c r="A9" s="11" t="str">
        <f t="shared" si="1"/>
        <v>N979067 4</v>
      </c>
      <c r="B9" s="3" t="s">
        <v>75</v>
      </c>
      <c r="C9" s="136">
        <v>4</v>
      </c>
      <c r="D9" s="138">
        <v>1063.18</v>
      </c>
      <c r="E9" s="91">
        <v>97.1</v>
      </c>
      <c r="F9" s="91" t="s">
        <v>85</v>
      </c>
      <c r="G9" s="92">
        <v>1160.28</v>
      </c>
      <c r="H9" s="93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1063.18</v>
      </c>
    </row>
    <row r="10" spans="1:14" ht="15.75" thickBot="1">
      <c r="A10" s="11" t="str">
        <f t="shared" si="1"/>
        <v>N979067 4</v>
      </c>
      <c r="B10" s="3" t="s">
        <v>75</v>
      </c>
      <c r="C10" s="137"/>
      <c r="D10" s="139"/>
      <c r="E10" s="88">
        <v>97.1</v>
      </c>
      <c r="F10" s="88">
        <v>11.68</v>
      </c>
      <c r="G10" s="89">
        <v>1171.96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1063.18</v>
      </c>
    </row>
    <row r="11" spans="1:14" ht="15.75" thickBot="1">
      <c r="A11" s="11" t="str">
        <f t="shared" si="1"/>
        <v>N979067 5</v>
      </c>
      <c r="B11" s="3" t="s">
        <v>75</v>
      </c>
      <c r="C11" s="136">
        <v>5</v>
      </c>
      <c r="D11" s="138">
        <v>1063.18</v>
      </c>
      <c r="E11" s="91">
        <v>120.49</v>
      </c>
      <c r="F11" s="91" t="s">
        <v>85</v>
      </c>
      <c r="G11" s="92">
        <v>1183.67</v>
      </c>
      <c r="H11" s="93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1063.18</v>
      </c>
    </row>
    <row r="12" spans="1:14" ht="15.75" thickBot="1">
      <c r="A12" s="11" t="str">
        <f t="shared" si="1"/>
        <v>N979067 5</v>
      </c>
      <c r="B12" s="3" t="s">
        <v>75</v>
      </c>
      <c r="C12" s="137"/>
      <c r="D12" s="139"/>
      <c r="E12" s="88">
        <v>120.49</v>
      </c>
      <c r="F12" s="88">
        <v>11.92</v>
      </c>
      <c r="G12" s="89">
        <v>1195.5899999999999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1063.18</v>
      </c>
    </row>
    <row r="13" spans="1:14" ht="15.75" thickBot="1">
      <c r="A13" s="11" t="str">
        <f t="shared" si="1"/>
        <v>N979067 6</v>
      </c>
      <c r="B13" s="3" t="s">
        <v>75</v>
      </c>
      <c r="C13" s="136">
        <v>6</v>
      </c>
      <c r="D13" s="138">
        <v>1063.18</v>
      </c>
      <c r="E13" s="91">
        <v>141.05000000000001</v>
      </c>
      <c r="F13" s="91" t="s">
        <v>85</v>
      </c>
      <c r="G13" s="92">
        <v>1204.23</v>
      </c>
      <c r="H13" s="93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1063.18</v>
      </c>
    </row>
    <row r="14" spans="1:14" ht="15.75" thickBot="1">
      <c r="A14" s="11" t="str">
        <f t="shared" si="1"/>
        <v>N979067 6</v>
      </c>
      <c r="B14" s="3" t="s">
        <v>75</v>
      </c>
      <c r="C14" s="137"/>
      <c r="D14" s="139"/>
      <c r="E14" s="88">
        <v>141.05000000000001</v>
      </c>
      <c r="F14" s="88">
        <v>12.12</v>
      </c>
      <c r="G14" s="89">
        <v>1216.3499999999999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1063.18</v>
      </c>
    </row>
    <row r="15" spans="1:14" ht="15.75" thickBot="1">
      <c r="A15" s="11" t="str">
        <f t="shared" si="1"/>
        <v>N979067 7</v>
      </c>
      <c r="B15" s="3" t="s">
        <v>75</v>
      </c>
      <c r="C15" s="136">
        <v>7</v>
      </c>
      <c r="D15" s="138">
        <v>1063.18</v>
      </c>
      <c r="E15" s="97">
        <v>163.02000000000001</v>
      </c>
      <c r="F15" s="97" t="s">
        <v>85</v>
      </c>
      <c r="G15" s="98">
        <v>1226.2</v>
      </c>
      <c r="H15" s="93">
        <v>44363</v>
      </c>
      <c r="I15" s="41">
        <v>44363</v>
      </c>
      <c r="J15" s="30">
        <f t="shared" si="0"/>
        <v>44348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1063.18</v>
      </c>
    </row>
    <row r="16" spans="1:14" ht="15.75" thickBot="1">
      <c r="A16" s="11" t="str">
        <f t="shared" si="1"/>
        <v>N979067 7</v>
      </c>
      <c r="B16" s="3" t="s">
        <v>75</v>
      </c>
      <c r="C16" s="137"/>
      <c r="D16" s="139"/>
      <c r="E16" s="88">
        <v>163.02000000000001</v>
      </c>
      <c r="F16" s="88">
        <v>12.34</v>
      </c>
      <c r="G16" s="89">
        <v>1238.54</v>
      </c>
      <c r="H16" s="90">
        <v>44373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1063.18</v>
      </c>
    </row>
    <row r="17" spans="1:14" ht="15.75" thickBot="1">
      <c r="A17" s="11" t="str">
        <f t="shared" si="1"/>
        <v>N979067 8</v>
      </c>
      <c r="B17" s="3" t="s">
        <v>75</v>
      </c>
      <c r="C17" s="136">
        <v>8</v>
      </c>
      <c r="D17" s="138">
        <v>1063.18</v>
      </c>
      <c r="E17" s="97">
        <v>183.58</v>
      </c>
      <c r="F17" s="97" t="s">
        <v>85</v>
      </c>
      <c r="G17" s="98">
        <v>1246.76</v>
      </c>
      <c r="H17" s="93">
        <v>44393</v>
      </c>
      <c r="I17" s="41">
        <v>44393</v>
      </c>
      <c r="J17" s="30">
        <f t="shared" ref="J17:J80" si="3">IF(I17&lt;&gt;"",I17-DAY(I17)+1,IF(A16=A17,IF(I16&lt;&gt;"","-",""),IF(A17=A18,IF(I18&lt;&gt;"","-",""),"")))</f>
        <v>44378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1063.18</v>
      </c>
    </row>
    <row r="18" spans="1:14" ht="15.75" thickBot="1">
      <c r="A18" s="11" t="str">
        <f t="shared" si="1"/>
        <v>N979067 8</v>
      </c>
      <c r="B18" s="3" t="s">
        <v>75</v>
      </c>
      <c r="C18" s="137"/>
      <c r="D18" s="139"/>
      <c r="E18" s="88">
        <v>183.58</v>
      </c>
      <c r="F18" s="88">
        <v>12.55</v>
      </c>
      <c r="G18" s="89">
        <v>1259.31</v>
      </c>
      <c r="H18" s="90">
        <v>44403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1063.18</v>
      </c>
    </row>
    <row r="19" spans="1:14" ht="15.75" thickBot="1">
      <c r="A19" s="11" t="str">
        <f t="shared" si="1"/>
        <v>N979067 9</v>
      </c>
      <c r="B19" s="3" t="s">
        <v>75</v>
      </c>
      <c r="C19" s="136">
        <v>9</v>
      </c>
      <c r="D19" s="138">
        <v>1063.18</v>
      </c>
      <c r="E19" s="97">
        <v>205.55</v>
      </c>
      <c r="F19" s="97" t="s">
        <v>85</v>
      </c>
      <c r="G19" s="98">
        <v>1268.73</v>
      </c>
      <c r="H19" s="93">
        <v>44424</v>
      </c>
      <c r="I19" s="41">
        <v>44424</v>
      </c>
      <c r="J19" s="30">
        <f t="shared" si="3"/>
        <v>44409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1063.18</v>
      </c>
    </row>
    <row r="20" spans="1:14" ht="15.75" thickBot="1">
      <c r="A20" s="11" t="str">
        <f t="shared" si="1"/>
        <v>N979067 9</v>
      </c>
      <c r="B20" s="3" t="s">
        <v>75</v>
      </c>
      <c r="C20" s="137"/>
      <c r="D20" s="139"/>
      <c r="E20" s="88">
        <v>205.55</v>
      </c>
      <c r="F20" s="88">
        <v>12.77</v>
      </c>
      <c r="G20" s="89">
        <v>1281.5</v>
      </c>
      <c r="H20" s="90">
        <v>44434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1063.18</v>
      </c>
    </row>
    <row r="21" spans="1:14" ht="15.75" thickBot="1">
      <c r="A21" s="11" t="str">
        <f t="shared" si="1"/>
        <v>N979067 10</v>
      </c>
      <c r="B21" s="3" t="s">
        <v>75</v>
      </c>
      <c r="C21" s="136">
        <v>10</v>
      </c>
      <c r="D21" s="138">
        <v>1063.18</v>
      </c>
      <c r="E21" s="97">
        <v>226.81</v>
      </c>
      <c r="F21" s="97" t="s">
        <v>85</v>
      </c>
      <c r="G21" s="98">
        <v>1289.99</v>
      </c>
      <c r="H21" s="93">
        <v>44455</v>
      </c>
      <c r="I21" s="41">
        <v>44455</v>
      </c>
      <c r="J21" s="30">
        <f t="shared" si="3"/>
        <v>44440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1063.18</v>
      </c>
    </row>
    <row r="22" spans="1:14" ht="15.75" thickBot="1">
      <c r="A22" s="11" t="str">
        <f t="shared" si="1"/>
        <v>N979067 10</v>
      </c>
      <c r="B22" s="3" t="s">
        <v>75</v>
      </c>
      <c r="C22" s="137"/>
      <c r="D22" s="139"/>
      <c r="E22" s="88">
        <v>226.81</v>
      </c>
      <c r="F22" s="88">
        <v>12.99</v>
      </c>
      <c r="G22" s="89">
        <v>1302.98</v>
      </c>
      <c r="H22" s="90">
        <v>44465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1063.18</v>
      </c>
    </row>
    <row r="23" spans="1:14" ht="15.75" thickBot="1">
      <c r="A23" s="11" t="str">
        <f t="shared" si="1"/>
        <v>N979067 11</v>
      </c>
      <c r="B23" s="3" t="s">
        <v>75</v>
      </c>
      <c r="C23" s="140">
        <v>11</v>
      </c>
      <c r="D23" s="142">
        <v>1063.18</v>
      </c>
      <c r="E23" s="100">
        <v>247.37</v>
      </c>
      <c r="F23" s="100" t="s">
        <v>85</v>
      </c>
      <c r="G23" s="101">
        <v>1310.55</v>
      </c>
      <c r="H23" s="99">
        <v>44485</v>
      </c>
      <c r="I23" s="41">
        <v>44485</v>
      </c>
      <c r="J23" s="30">
        <f t="shared" si="3"/>
        <v>44470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1063.18</v>
      </c>
    </row>
    <row r="24" spans="1:14" ht="15.75" thickBot="1">
      <c r="A24" s="11" t="str">
        <f t="shared" si="1"/>
        <v>N979067 11</v>
      </c>
      <c r="B24" s="3" t="s">
        <v>75</v>
      </c>
      <c r="C24" s="141"/>
      <c r="D24" s="143"/>
      <c r="E24" s="88">
        <v>247.37</v>
      </c>
      <c r="F24" s="88">
        <v>13.19</v>
      </c>
      <c r="G24" s="89">
        <v>1323.74</v>
      </c>
      <c r="H24" s="90">
        <v>44495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1063.18</v>
      </c>
    </row>
    <row r="25" spans="1:14" ht="15.75" thickBot="1">
      <c r="A25" s="11" t="str">
        <f t="shared" si="1"/>
        <v>N979067 12</v>
      </c>
      <c r="B25" s="3" t="s">
        <v>75</v>
      </c>
      <c r="C25" s="140">
        <v>12</v>
      </c>
      <c r="D25" s="142">
        <v>1063.18</v>
      </c>
      <c r="E25" s="100">
        <v>269.33999999999997</v>
      </c>
      <c r="F25" s="100" t="s">
        <v>85</v>
      </c>
      <c r="G25" s="101">
        <v>1332.52</v>
      </c>
      <c r="H25" s="99">
        <v>44516</v>
      </c>
      <c r="I25" s="41">
        <v>44516</v>
      </c>
      <c r="J25" s="30">
        <f t="shared" si="3"/>
        <v>44501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1063.18</v>
      </c>
    </row>
    <row r="26" spans="1:14" ht="15.75" thickBot="1">
      <c r="A26" s="11" t="str">
        <f t="shared" si="1"/>
        <v>N979067 12</v>
      </c>
      <c r="B26" s="3" t="s">
        <v>75</v>
      </c>
      <c r="C26" s="141"/>
      <c r="D26" s="143"/>
      <c r="E26" s="88">
        <v>269.33999999999997</v>
      </c>
      <c r="F26" s="88">
        <v>13.41</v>
      </c>
      <c r="G26" s="89">
        <v>1345.93</v>
      </c>
      <c r="H26" s="90">
        <v>44526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1063.18</v>
      </c>
    </row>
    <row r="27" spans="1:14" ht="15.75" thickBot="1">
      <c r="A27" s="11" t="str">
        <f t="shared" si="1"/>
        <v>N979067 13</v>
      </c>
      <c r="B27" s="3" t="s">
        <v>75</v>
      </c>
      <c r="C27" s="140">
        <v>13</v>
      </c>
      <c r="D27" s="142">
        <v>1063.18</v>
      </c>
      <c r="E27" s="100">
        <v>289.89</v>
      </c>
      <c r="F27" s="100" t="s">
        <v>85</v>
      </c>
      <c r="G27" s="101">
        <v>1353.07</v>
      </c>
      <c r="H27" s="99">
        <v>44546</v>
      </c>
      <c r="I27" s="41">
        <v>44546</v>
      </c>
      <c r="J27" s="30">
        <f t="shared" si="3"/>
        <v>44531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1063.18</v>
      </c>
    </row>
    <row r="28" spans="1:14" ht="15.75" thickBot="1">
      <c r="A28" s="11" t="str">
        <f t="shared" si="1"/>
        <v>N979067 13</v>
      </c>
      <c r="B28" s="3" t="s">
        <v>75</v>
      </c>
      <c r="C28" s="141"/>
      <c r="D28" s="143"/>
      <c r="E28" s="88">
        <v>289.89</v>
      </c>
      <c r="F28" s="88">
        <v>13.62</v>
      </c>
      <c r="G28" s="89">
        <v>1366.69</v>
      </c>
      <c r="H28" s="90">
        <v>44556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1063.18</v>
      </c>
    </row>
    <row r="29" spans="1:14" ht="15.75" thickBot="1">
      <c r="A29" s="11" t="str">
        <f t="shared" si="1"/>
        <v>N979067 14</v>
      </c>
      <c r="B29" s="3" t="s">
        <v>75</v>
      </c>
      <c r="C29" s="140">
        <v>14</v>
      </c>
      <c r="D29" s="142">
        <v>1063.18</v>
      </c>
      <c r="E29" s="100">
        <v>311.87</v>
      </c>
      <c r="F29" s="100" t="s">
        <v>85</v>
      </c>
      <c r="G29" s="101">
        <v>1375.05</v>
      </c>
      <c r="H29" s="99">
        <v>44577</v>
      </c>
      <c r="I29" s="41">
        <v>44577</v>
      </c>
      <c r="J29" s="30">
        <f t="shared" si="3"/>
        <v>44562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1063.18</v>
      </c>
    </row>
    <row r="30" spans="1:14" ht="15.75" thickBot="1">
      <c r="A30" s="11" t="str">
        <f t="shared" si="1"/>
        <v>N979067 14</v>
      </c>
      <c r="B30" s="3" t="s">
        <v>75</v>
      </c>
      <c r="C30" s="141"/>
      <c r="D30" s="143"/>
      <c r="E30" s="88">
        <v>311.87</v>
      </c>
      <c r="F30" s="88">
        <v>13.84</v>
      </c>
      <c r="G30" s="89">
        <v>1388.89</v>
      </c>
      <c r="H30" s="90">
        <v>44587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1063.18</v>
      </c>
    </row>
    <row r="31" spans="1:14" ht="15.75" thickBot="1">
      <c r="A31" s="11" t="str">
        <f t="shared" si="1"/>
        <v>N979067 15</v>
      </c>
      <c r="B31" s="3" t="s">
        <v>75</v>
      </c>
      <c r="C31" s="136">
        <v>15</v>
      </c>
      <c r="D31" s="138">
        <v>1063.18</v>
      </c>
      <c r="E31" s="97">
        <v>333.13</v>
      </c>
      <c r="F31" s="91" t="s">
        <v>85</v>
      </c>
      <c r="G31" s="98">
        <v>1396.31</v>
      </c>
      <c r="H31" s="93">
        <v>44608</v>
      </c>
      <c r="I31" s="41">
        <v>44608</v>
      </c>
      <c r="J31" s="30">
        <f t="shared" si="3"/>
        <v>44593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1063.18</v>
      </c>
    </row>
    <row r="32" spans="1:14" ht="15.75" thickBot="1">
      <c r="A32" s="11" t="str">
        <f t="shared" si="1"/>
        <v>N979067 15</v>
      </c>
      <c r="B32" s="3" t="s">
        <v>75</v>
      </c>
      <c r="C32" s="137"/>
      <c r="D32" s="139"/>
      <c r="E32" s="88">
        <v>333.13</v>
      </c>
      <c r="F32" s="88">
        <v>14.06</v>
      </c>
      <c r="G32" s="89">
        <v>1410.37</v>
      </c>
      <c r="H32" s="90">
        <v>44618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1063.18</v>
      </c>
    </row>
    <row r="33" spans="1:14" ht="15.75" thickBot="1">
      <c r="A33" s="11" t="str">
        <f t="shared" si="1"/>
        <v>N979067 16</v>
      </c>
      <c r="B33" s="3" t="s">
        <v>75</v>
      </c>
      <c r="C33" s="144">
        <v>16</v>
      </c>
      <c r="D33" s="146">
        <v>1063.18</v>
      </c>
      <c r="E33" s="102">
        <v>352.27</v>
      </c>
      <c r="F33" s="102" t="s">
        <v>85</v>
      </c>
      <c r="G33" s="103">
        <v>1415.45</v>
      </c>
      <c r="H33" s="99">
        <v>44636</v>
      </c>
      <c r="I33" s="41">
        <v>44636</v>
      </c>
      <c r="J33" s="30">
        <f t="shared" si="3"/>
        <v>44621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1063.18</v>
      </c>
    </row>
    <row r="34" spans="1:14" ht="15.75" thickBot="1">
      <c r="A34" s="11" t="str">
        <f t="shared" si="1"/>
        <v>N979067 16</v>
      </c>
      <c r="B34" s="3" t="s">
        <v>75</v>
      </c>
      <c r="C34" s="145"/>
      <c r="D34" s="147"/>
      <c r="E34" s="88">
        <v>352.27</v>
      </c>
      <c r="F34" s="88">
        <v>14.25</v>
      </c>
      <c r="G34" s="89">
        <v>1429.7</v>
      </c>
      <c r="H34" s="90">
        <v>44646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1063.18</v>
      </c>
    </row>
    <row r="35" spans="1:14" ht="15.75" thickBot="1">
      <c r="A35" s="11" t="str">
        <f t="shared" si="1"/>
        <v>N979067 17</v>
      </c>
      <c r="B35" s="3" t="s">
        <v>75</v>
      </c>
      <c r="C35" s="136">
        <v>17</v>
      </c>
      <c r="D35" s="138">
        <v>1063.18</v>
      </c>
      <c r="E35" s="91">
        <v>375.66</v>
      </c>
      <c r="F35" s="91" t="s">
        <v>85</v>
      </c>
      <c r="G35" s="92">
        <v>1438.84</v>
      </c>
      <c r="H35" s="93">
        <v>44667</v>
      </c>
      <c r="I35" s="41">
        <v>44667</v>
      </c>
      <c r="J35" s="30">
        <f t="shared" si="3"/>
        <v>44652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1063.18</v>
      </c>
    </row>
    <row r="36" spans="1:14" ht="15.75" thickBot="1">
      <c r="A36" s="11" t="str">
        <f t="shared" si="1"/>
        <v>N979067 17</v>
      </c>
      <c r="B36" s="3" t="s">
        <v>75</v>
      </c>
      <c r="C36" s="137"/>
      <c r="D36" s="139"/>
      <c r="E36" s="88">
        <v>375.66</v>
      </c>
      <c r="F36" s="88">
        <v>14.48</v>
      </c>
      <c r="G36" s="89">
        <v>1453.32</v>
      </c>
      <c r="H36" s="90">
        <v>44677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1063.18</v>
      </c>
    </row>
    <row r="37" spans="1:14" ht="15.75" thickBot="1">
      <c r="A37" s="11" t="str">
        <f t="shared" si="1"/>
        <v>N979067 18</v>
      </c>
      <c r="B37" s="3" t="s">
        <v>75</v>
      </c>
      <c r="C37" s="140">
        <v>18</v>
      </c>
      <c r="D37" s="142">
        <v>1063.18</v>
      </c>
      <c r="E37" s="102">
        <v>396.21</v>
      </c>
      <c r="F37" s="102" t="s">
        <v>85</v>
      </c>
      <c r="G37" s="103">
        <v>1459.39</v>
      </c>
      <c r="H37" s="99">
        <v>44697</v>
      </c>
      <c r="I37" s="41">
        <v>44697</v>
      </c>
      <c r="J37" s="30">
        <f t="shared" si="3"/>
        <v>44682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1063.18</v>
      </c>
    </row>
    <row r="38" spans="1:14" ht="15.75" thickBot="1">
      <c r="A38" s="11" t="str">
        <f t="shared" si="1"/>
        <v>N979067 18</v>
      </c>
      <c r="B38" s="3" t="s">
        <v>75</v>
      </c>
      <c r="C38" s="141"/>
      <c r="D38" s="143"/>
      <c r="E38" s="88">
        <v>396.21</v>
      </c>
      <c r="F38" s="88">
        <v>14.69</v>
      </c>
      <c r="G38" s="89">
        <v>1474.08</v>
      </c>
      <c r="H38" s="90">
        <v>44707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1063.18</v>
      </c>
    </row>
    <row r="39" spans="1:14" ht="15.75" thickBot="1">
      <c r="A39" s="11" t="str">
        <f t="shared" si="1"/>
        <v>N979067 19</v>
      </c>
      <c r="B39" s="3" t="s">
        <v>75</v>
      </c>
      <c r="C39" s="140">
        <v>19</v>
      </c>
      <c r="D39" s="142">
        <v>1063.18</v>
      </c>
      <c r="E39" s="102">
        <v>418.18</v>
      </c>
      <c r="F39" s="102" t="s">
        <v>85</v>
      </c>
      <c r="G39" s="103">
        <v>1481.36</v>
      </c>
      <c r="H39" s="99">
        <v>44728</v>
      </c>
      <c r="I39" s="41">
        <v>44728</v>
      </c>
      <c r="J39" s="30">
        <f t="shared" si="3"/>
        <v>44713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1063.18</v>
      </c>
    </row>
    <row r="40" spans="1:14" ht="15.75" thickBot="1">
      <c r="A40" s="11" t="str">
        <f t="shared" si="1"/>
        <v>N979067 19</v>
      </c>
      <c r="B40" s="3" t="s">
        <v>75</v>
      </c>
      <c r="C40" s="141"/>
      <c r="D40" s="143"/>
      <c r="E40" s="88">
        <v>418.18</v>
      </c>
      <c r="F40" s="88">
        <v>14.91</v>
      </c>
      <c r="G40" s="89">
        <v>1496.27</v>
      </c>
      <c r="H40" s="90">
        <v>44738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1063.18</v>
      </c>
    </row>
    <row r="41" spans="1:14" ht="15.75" thickBot="1">
      <c r="A41" s="11" t="str">
        <f t="shared" si="1"/>
        <v>N979067 20</v>
      </c>
      <c r="B41" s="3" t="s">
        <v>75</v>
      </c>
      <c r="C41" s="136">
        <v>20</v>
      </c>
      <c r="D41" s="138">
        <v>1063.18</v>
      </c>
      <c r="E41" s="91">
        <v>438.74</v>
      </c>
      <c r="F41" s="91" t="s">
        <v>85</v>
      </c>
      <c r="G41" s="92">
        <v>1501.92</v>
      </c>
      <c r="H41" s="93">
        <v>44758</v>
      </c>
      <c r="I41" s="41">
        <v>44758</v>
      </c>
      <c r="J41" s="30">
        <f t="shared" si="3"/>
        <v>44743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1063.18</v>
      </c>
    </row>
    <row r="42" spans="1:14" ht="15.75" thickBot="1">
      <c r="A42" s="11" t="str">
        <f t="shared" ref="A42:A105" si="4">B42&amp;" "&amp;IF(C42="",C41,C42)</f>
        <v>N979067 20</v>
      </c>
      <c r="B42" s="3" t="s">
        <v>75</v>
      </c>
      <c r="C42" s="137"/>
      <c r="D42" s="139"/>
      <c r="E42" s="88">
        <v>438.74</v>
      </c>
      <c r="F42" s="88">
        <v>15.12</v>
      </c>
      <c r="G42" s="89">
        <v>1517.04</v>
      </c>
      <c r="H42" s="90">
        <v>44768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1063.18</v>
      </c>
    </row>
    <row r="43" spans="1:14" ht="15.75" thickBot="1">
      <c r="A43" s="11" t="str">
        <f t="shared" si="4"/>
        <v>N979067 21</v>
      </c>
      <c r="B43" s="3" t="s">
        <v>75</v>
      </c>
      <c r="C43" s="132">
        <v>21</v>
      </c>
      <c r="D43" s="134">
        <v>1063.18</v>
      </c>
      <c r="E43" s="104">
        <v>460.71</v>
      </c>
      <c r="F43" s="104" t="s">
        <v>85</v>
      </c>
      <c r="G43" s="105">
        <v>1523.89</v>
      </c>
      <c r="H43" s="106">
        <v>44789</v>
      </c>
      <c r="I43" s="41">
        <v>44789</v>
      </c>
      <c r="J43" s="30">
        <f t="shared" si="3"/>
        <v>44774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1063.18</v>
      </c>
    </row>
    <row r="44" spans="1:14" ht="15.75" thickBot="1">
      <c r="A44" s="11" t="str">
        <f t="shared" si="4"/>
        <v>N979067 21</v>
      </c>
      <c r="B44" s="3" t="s">
        <v>75</v>
      </c>
      <c r="C44" s="133"/>
      <c r="D44" s="135"/>
      <c r="E44" s="88">
        <v>460.71</v>
      </c>
      <c r="F44" s="88">
        <v>15.34</v>
      </c>
      <c r="G44" s="89">
        <v>1539.23</v>
      </c>
      <c r="H44" s="90">
        <v>44799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1063.18</v>
      </c>
    </row>
    <row r="45" spans="1:14" ht="15.75" thickBot="1">
      <c r="A45" s="11" t="str">
        <f t="shared" si="4"/>
        <v>N979067 22</v>
      </c>
      <c r="B45" s="3" t="s">
        <v>75</v>
      </c>
      <c r="C45" s="132">
        <v>22</v>
      </c>
      <c r="D45" s="134">
        <v>1063.18</v>
      </c>
      <c r="E45" s="104">
        <v>481.97</v>
      </c>
      <c r="F45" s="104" t="s">
        <v>85</v>
      </c>
      <c r="G45" s="105">
        <v>1545.15</v>
      </c>
      <c r="H45" s="106">
        <v>44820</v>
      </c>
      <c r="I45" s="41">
        <v>44820</v>
      </c>
      <c r="J45" s="30">
        <f t="shared" si="3"/>
        <v>44805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1063.18</v>
      </c>
    </row>
    <row r="46" spans="1:14" ht="15.75" thickBot="1">
      <c r="A46" s="11" t="str">
        <f t="shared" si="4"/>
        <v>N979067 22</v>
      </c>
      <c r="B46" s="3" t="s">
        <v>75</v>
      </c>
      <c r="C46" s="133"/>
      <c r="D46" s="135"/>
      <c r="E46" s="88">
        <v>481.97</v>
      </c>
      <c r="F46" s="88">
        <v>15.55</v>
      </c>
      <c r="G46" s="89">
        <v>1560.7</v>
      </c>
      <c r="H46" s="90">
        <v>44830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1063.18</v>
      </c>
    </row>
    <row r="47" spans="1:14" ht="15.75" thickBot="1">
      <c r="A47" s="11" t="str">
        <f t="shared" si="4"/>
        <v>N979067 23</v>
      </c>
      <c r="B47" s="3" t="s">
        <v>75</v>
      </c>
      <c r="C47" s="132">
        <v>23</v>
      </c>
      <c r="D47" s="134">
        <v>1063.18</v>
      </c>
      <c r="E47" s="104">
        <v>502.53</v>
      </c>
      <c r="F47" s="104" t="s">
        <v>85</v>
      </c>
      <c r="G47" s="105">
        <v>1565.71</v>
      </c>
      <c r="H47" s="106">
        <v>44850</v>
      </c>
      <c r="I47" s="41">
        <v>44850</v>
      </c>
      <c r="J47" s="30">
        <f t="shared" si="3"/>
        <v>44835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1063.18</v>
      </c>
    </row>
    <row r="48" spans="1:14" ht="15.75" thickBot="1">
      <c r="A48" s="11" t="str">
        <f t="shared" si="4"/>
        <v>N979067 23</v>
      </c>
      <c r="B48" s="3" t="s">
        <v>75</v>
      </c>
      <c r="C48" s="133"/>
      <c r="D48" s="135"/>
      <c r="E48" s="88">
        <v>502.53</v>
      </c>
      <c r="F48" s="88">
        <v>15.76</v>
      </c>
      <c r="G48" s="89">
        <v>1581.47</v>
      </c>
      <c r="H48" s="90">
        <v>44860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1063.18</v>
      </c>
    </row>
    <row r="49" spans="1:14" ht="15.75" thickBot="1">
      <c r="A49" s="11" t="str">
        <f t="shared" si="4"/>
        <v>N979067 24</v>
      </c>
      <c r="B49" s="3" t="s">
        <v>75</v>
      </c>
      <c r="C49" s="132">
        <v>24</v>
      </c>
      <c r="D49" s="134">
        <v>1063.18</v>
      </c>
      <c r="E49" s="104">
        <v>524.5</v>
      </c>
      <c r="F49" s="104" t="s">
        <v>85</v>
      </c>
      <c r="G49" s="105">
        <v>1587.68</v>
      </c>
      <c r="H49" s="106">
        <v>44881</v>
      </c>
      <c r="I49" s="41">
        <v>44881</v>
      </c>
      <c r="J49" s="30">
        <f t="shared" si="3"/>
        <v>44866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1063.18</v>
      </c>
    </row>
    <row r="50" spans="1:14" ht="15.75" thickBot="1">
      <c r="A50" s="11" t="str">
        <f t="shared" si="4"/>
        <v>N979067 24</v>
      </c>
      <c r="B50" s="3" t="s">
        <v>75</v>
      </c>
      <c r="C50" s="133"/>
      <c r="D50" s="135"/>
      <c r="E50" s="88">
        <v>524.5</v>
      </c>
      <c r="F50" s="88">
        <v>15.98</v>
      </c>
      <c r="G50" s="89">
        <v>1603.66</v>
      </c>
      <c r="H50" s="90">
        <v>44891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1063.18</v>
      </c>
    </row>
    <row r="51" spans="1:14" ht="15.75" thickBot="1">
      <c r="A51" s="11" t="str">
        <f t="shared" si="4"/>
        <v>N979067 25</v>
      </c>
      <c r="B51" s="3" t="s">
        <v>75</v>
      </c>
      <c r="C51" s="132">
        <v>25</v>
      </c>
      <c r="D51" s="134">
        <v>1063.18</v>
      </c>
      <c r="E51" s="104">
        <v>545.05999999999995</v>
      </c>
      <c r="F51" s="104" t="s">
        <v>85</v>
      </c>
      <c r="G51" s="105">
        <v>1608.24</v>
      </c>
      <c r="H51" s="106">
        <v>44911</v>
      </c>
      <c r="I51" s="41">
        <v>44911</v>
      </c>
      <c r="J51" s="30">
        <f t="shared" si="3"/>
        <v>44896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1063.18</v>
      </c>
    </row>
    <row r="52" spans="1:14" ht="15.75" thickBot="1">
      <c r="A52" s="11" t="str">
        <f t="shared" si="4"/>
        <v>N979067 25</v>
      </c>
      <c r="B52" s="3" t="s">
        <v>75</v>
      </c>
      <c r="C52" s="133"/>
      <c r="D52" s="135"/>
      <c r="E52" s="88">
        <v>545.05999999999995</v>
      </c>
      <c r="F52" s="88">
        <v>16.190000000000001</v>
      </c>
      <c r="G52" s="89">
        <v>1624.43</v>
      </c>
      <c r="H52" s="90">
        <v>44921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1063.18</v>
      </c>
    </row>
    <row r="53" spans="1:14" ht="15.75" thickBot="1">
      <c r="A53" s="11" t="str">
        <f t="shared" si="4"/>
        <v>N979067 26</v>
      </c>
      <c r="B53" s="3" t="s">
        <v>75</v>
      </c>
      <c r="C53" s="132">
        <v>26</v>
      </c>
      <c r="D53" s="134">
        <v>1063.18</v>
      </c>
      <c r="E53" s="104">
        <v>567.03</v>
      </c>
      <c r="F53" s="104" t="s">
        <v>85</v>
      </c>
      <c r="G53" s="105">
        <v>1630.21</v>
      </c>
      <c r="H53" s="106">
        <v>44942</v>
      </c>
      <c r="I53" s="41">
        <v>44942</v>
      </c>
      <c r="J53" s="30">
        <f t="shared" si="3"/>
        <v>44927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1063.18</v>
      </c>
    </row>
    <row r="54" spans="1:14" ht="15.75" thickBot="1">
      <c r="A54" s="11" t="str">
        <f t="shared" si="4"/>
        <v>N979067 26</v>
      </c>
      <c r="B54" s="3" t="s">
        <v>75</v>
      </c>
      <c r="C54" s="133"/>
      <c r="D54" s="135"/>
      <c r="E54" s="88">
        <v>567.03</v>
      </c>
      <c r="F54" s="88">
        <v>16.41</v>
      </c>
      <c r="G54" s="89">
        <v>1646.62</v>
      </c>
      <c r="H54" s="90">
        <v>44952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1063.18</v>
      </c>
    </row>
    <row r="55" spans="1:14" ht="15.75" thickBot="1">
      <c r="A55" s="11" t="str">
        <f t="shared" si="4"/>
        <v>N979067 27</v>
      </c>
      <c r="B55" s="3" t="s">
        <v>75</v>
      </c>
      <c r="C55" s="132">
        <v>27</v>
      </c>
      <c r="D55" s="134">
        <v>1063.18</v>
      </c>
      <c r="E55" s="104">
        <v>588.29</v>
      </c>
      <c r="F55" s="104" t="s">
        <v>85</v>
      </c>
      <c r="G55" s="105">
        <v>1651.47</v>
      </c>
      <c r="H55" s="106">
        <v>44973</v>
      </c>
      <c r="I55" s="41">
        <v>44973</v>
      </c>
      <c r="J55" s="30">
        <f t="shared" si="3"/>
        <v>44958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1063.18</v>
      </c>
    </row>
    <row r="56" spans="1:14" ht="15.75" thickBot="1">
      <c r="A56" s="11" t="str">
        <f t="shared" si="4"/>
        <v>N979067 27</v>
      </c>
      <c r="B56" s="3" t="s">
        <v>75</v>
      </c>
      <c r="C56" s="133"/>
      <c r="D56" s="135"/>
      <c r="E56" s="88">
        <v>588.29</v>
      </c>
      <c r="F56" s="88">
        <v>16.62</v>
      </c>
      <c r="G56" s="89">
        <v>1668.09</v>
      </c>
      <c r="H56" s="90">
        <v>44983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1063.18</v>
      </c>
    </row>
    <row r="57" spans="1:14" ht="15.75" thickBot="1">
      <c r="A57" s="11" t="str">
        <f t="shared" si="4"/>
        <v>N979067 28</v>
      </c>
      <c r="B57" s="3" t="s">
        <v>75</v>
      </c>
      <c r="C57" s="136">
        <v>28</v>
      </c>
      <c r="D57" s="138">
        <v>1063.18</v>
      </c>
      <c r="E57" s="91">
        <v>607.42999999999995</v>
      </c>
      <c r="F57" s="91" t="s">
        <v>85</v>
      </c>
      <c r="G57" s="92">
        <v>1670.61</v>
      </c>
      <c r="H57" s="93">
        <v>45001</v>
      </c>
      <c r="I57" s="41">
        <v>45001</v>
      </c>
      <c r="J57" s="30">
        <f t="shared" si="3"/>
        <v>44986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1063.18</v>
      </c>
    </row>
    <row r="58" spans="1:14" ht="15.75" thickBot="1">
      <c r="A58" s="11" t="str">
        <f t="shared" si="4"/>
        <v>N979067 28</v>
      </c>
      <c r="B58" s="3" t="s">
        <v>75</v>
      </c>
      <c r="C58" s="137"/>
      <c r="D58" s="139"/>
      <c r="E58" s="108">
        <v>607.42999999999995</v>
      </c>
      <c r="F58" s="108">
        <v>16.82</v>
      </c>
      <c r="G58" s="109">
        <v>1687.43</v>
      </c>
      <c r="H58" s="110">
        <v>45011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1063.18</v>
      </c>
    </row>
    <row r="59" spans="1:14" ht="15.75" thickBot="1">
      <c r="A59" s="11" t="str">
        <f t="shared" si="4"/>
        <v>N979067 29</v>
      </c>
      <c r="B59" s="3" t="s">
        <v>75</v>
      </c>
      <c r="C59" s="132">
        <v>29</v>
      </c>
      <c r="D59" s="134">
        <v>1063.18</v>
      </c>
      <c r="E59" s="104">
        <v>630.82000000000005</v>
      </c>
      <c r="F59" s="104" t="s">
        <v>85</v>
      </c>
      <c r="G59" s="105">
        <v>1694</v>
      </c>
      <c r="H59" s="106">
        <v>45032</v>
      </c>
      <c r="I59" s="41">
        <v>45032</v>
      </c>
      <c r="J59" s="30">
        <f t="shared" si="3"/>
        <v>45017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1063.18</v>
      </c>
    </row>
    <row r="60" spans="1:14" ht="15.75" thickBot="1">
      <c r="A60" s="11" t="str">
        <f t="shared" si="4"/>
        <v>N979067 29</v>
      </c>
      <c r="B60" s="3" t="s">
        <v>75</v>
      </c>
      <c r="C60" s="133"/>
      <c r="D60" s="135"/>
      <c r="E60" s="88">
        <v>630.82000000000005</v>
      </c>
      <c r="F60" s="88">
        <v>17.05</v>
      </c>
      <c r="G60" s="89">
        <v>1711.05</v>
      </c>
      <c r="H60" s="90">
        <v>45042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1063.18</v>
      </c>
    </row>
    <row r="61" spans="1:14" ht="15.75" thickBot="1">
      <c r="A61" s="11" t="str">
        <f t="shared" si="4"/>
        <v>N979067 30</v>
      </c>
      <c r="B61" s="3" t="s">
        <v>75</v>
      </c>
      <c r="C61" s="128">
        <v>30</v>
      </c>
      <c r="D61" s="130">
        <v>1063.18</v>
      </c>
      <c r="E61" s="88">
        <v>651.37</v>
      </c>
      <c r="F61" s="88" t="s">
        <v>85</v>
      </c>
      <c r="G61" s="89">
        <v>1714.55</v>
      </c>
      <c r="H61" s="90">
        <v>45062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1063.18</v>
      </c>
    </row>
    <row r="62" spans="1:14" ht="15.75" thickBot="1">
      <c r="A62" s="11" t="str">
        <f t="shared" si="4"/>
        <v>N979067 30</v>
      </c>
      <c r="B62" s="3" t="s">
        <v>75</v>
      </c>
      <c r="C62" s="129"/>
      <c r="D62" s="131"/>
      <c r="E62" s="88">
        <v>651.37</v>
      </c>
      <c r="F62" s="88">
        <v>17.260000000000002</v>
      </c>
      <c r="G62" s="89">
        <v>1731.81</v>
      </c>
      <c r="H62" s="90">
        <v>45072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1063.18</v>
      </c>
    </row>
    <row r="63" spans="1:14" ht="15.75" thickBot="1">
      <c r="A63" s="11" t="str">
        <f t="shared" si="4"/>
        <v>N979067 31</v>
      </c>
      <c r="B63" s="3" t="s">
        <v>75</v>
      </c>
      <c r="C63" s="128">
        <v>31</v>
      </c>
      <c r="D63" s="130">
        <v>1063.18</v>
      </c>
      <c r="E63" s="88">
        <v>673.35</v>
      </c>
      <c r="F63" s="88" t="s">
        <v>85</v>
      </c>
      <c r="G63" s="89">
        <v>1736.53</v>
      </c>
      <c r="H63" s="90">
        <v>45093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1063.18</v>
      </c>
    </row>
    <row r="64" spans="1:14" ht="15.75" thickBot="1">
      <c r="A64" s="11" t="str">
        <f t="shared" si="4"/>
        <v>N979067 31</v>
      </c>
      <c r="B64" s="3" t="s">
        <v>75</v>
      </c>
      <c r="C64" s="129"/>
      <c r="D64" s="131"/>
      <c r="E64" s="88">
        <v>673.35</v>
      </c>
      <c r="F64" s="88">
        <v>17.48</v>
      </c>
      <c r="G64" s="89">
        <v>1754.01</v>
      </c>
      <c r="H64" s="90">
        <v>45103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1063.18</v>
      </c>
    </row>
    <row r="65" spans="1:14" ht="15.75" thickBot="1">
      <c r="A65" s="11" t="str">
        <f t="shared" si="4"/>
        <v>N979067 32</v>
      </c>
      <c r="B65" s="3" t="s">
        <v>75</v>
      </c>
      <c r="C65" s="128">
        <v>32</v>
      </c>
      <c r="D65" s="130">
        <v>1063.18</v>
      </c>
      <c r="E65" s="88">
        <v>693.9</v>
      </c>
      <c r="F65" s="88" t="s">
        <v>85</v>
      </c>
      <c r="G65" s="89">
        <v>1757.08</v>
      </c>
      <c r="H65" s="90">
        <v>45123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1063.18</v>
      </c>
    </row>
    <row r="66" spans="1:14" ht="15.75" thickBot="1">
      <c r="A66" s="11" t="str">
        <f t="shared" si="4"/>
        <v>N979067 32</v>
      </c>
      <c r="B66" s="3" t="s">
        <v>75</v>
      </c>
      <c r="C66" s="129"/>
      <c r="D66" s="131"/>
      <c r="E66" s="88">
        <v>693.9</v>
      </c>
      <c r="F66" s="88">
        <v>17.690000000000001</v>
      </c>
      <c r="G66" s="89">
        <v>1774.77</v>
      </c>
      <c r="H66" s="90">
        <v>45133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1063.18</v>
      </c>
    </row>
    <row r="67" spans="1:14" ht="15.75" thickBot="1">
      <c r="A67" s="11" t="str">
        <f t="shared" si="4"/>
        <v>N979067 33</v>
      </c>
      <c r="B67" s="3" t="s">
        <v>75</v>
      </c>
      <c r="C67" s="128">
        <v>33</v>
      </c>
      <c r="D67" s="130">
        <v>1063.18</v>
      </c>
      <c r="E67" s="88">
        <v>715.87</v>
      </c>
      <c r="F67" s="88" t="s">
        <v>85</v>
      </c>
      <c r="G67" s="89">
        <v>1779.05</v>
      </c>
      <c r="H67" s="90">
        <v>45154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1063.18</v>
      </c>
    </row>
    <row r="68" spans="1:14" ht="15.75" thickBot="1">
      <c r="A68" s="11" t="str">
        <f t="shared" si="4"/>
        <v>N979067 33</v>
      </c>
      <c r="B68" s="3" t="s">
        <v>75</v>
      </c>
      <c r="C68" s="129"/>
      <c r="D68" s="131"/>
      <c r="E68" s="88">
        <v>715.87</v>
      </c>
      <c r="F68" s="88">
        <v>17.91</v>
      </c>
      <c r="G68" s="89">
        <v>1796.96</v>
      </c>
      <c r="H68" s="90">
        <v>45164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1063.18</v>
      </c>
    </row>
    <row r="69" spans="1:14" ht="15.75" thickBot="1">
      <c r="A69" s="11" t="str">
        <f t="shared" si="4"/>
        <v>N979067 34</v>
      </c>
      <c r="B69" s="3" t="s">
        <v>75</v>
      </c>
      <c r="C69" s="128">
        <v>34</v>
      </c>
      <c r="D69" s="130">
        <v>1063.18</v>
      </c>
      <c r="E69" s="88">
        <v>737.14</v>
      </c>
      <c r="F69" s="88" t="s">
        <v>85</v>
      </c>
      <c r="G69" s="89">
        <v>1800.32</v>
      </c>
      <c r="H69" s="90">
        <v>45185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1063.18</v>
      </c>
    </row>
    <row r="70" spans="1:14" ht="15.75" thickBot="1">
      <c r="A70" s="11" t="str">
        <f t="shared" si="4"/>
        <v>N979067 34</v>
      </c>
      <c r="B70" s="3" t="s">
        <v>75</v>
      </c>
      <c r="C70" s="129"/>
      <c r="D70" s="131"/>
      <c r="E70" s="88">
        <v>737.14</v>
      </c>
      <c r="F70" s="88">
        <v>18.12</v>
      </c>
      <c r="G70" s="89">
        <v>1818.44</v>
      </c>
      <c r="H70" s="90">
        <v>45195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1063.18</v>
      </c>
    </row>
    <row r="71" spans="1:14" ht="15.75" thickBot="1">
      <c r="A71" s="11" t="str">
        <f t="shared" si="4"/>
        <v>N979067 35</v>
      </c>
      <c r="B71" s="3" t="s">
        <v>75</v>
      </c>
      <c r="C71" s="128">
        <v>35</v>
      </c>
      <c r="D71" s="130">
        <v>1063.18</v>
      </c>
      <c r="E71" s="88">
        <v>757.69</v>
      </c>
      <c r="F71" s="88" t="s">
        <v>85</v>
      </c>
      <c r="G71" s="89">
        <v>1820.87</v>
      </c>
      <c r="H71" s="90">
        <v>45215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1063.18</v>
      </c>
    </row>
    <row r="72" spans="1:14" ht="15.75" thickBot="1">
      <c r="A72" s="11" t="str">
        <f t="shared" si="4"/>
        <v>N979067 35</v>
      </c>
      <c r="B72" s="3" t="s">
        <v>75</v>
      </c>
      <c r="C72" s="129"/>
      <c r="D72" s="131"/>
      <c r="E72" s="88">
        <v>757.69</v>
      </c>
      <c r="F72" s="88">
        <v>18.329999999999998</v>
      </c>
      <c r="G72" s="89">
        <v>1839.2</v>
      </c>
      <c r="H72" s="90">
        <v>45225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1063.18</v>
      </c>
    </row>
    <row r="73" spans="1:14" ht="15.75" thickBot="1">
      <c r="A73" s="11" t="str">
        <f t="shared" si="4"/>
        <v>N979067 36</v>
      </c>
      <c r="B73" s="3" t="s">
        <v>75</v>
      </c>
      <c r="C73" s="128">
        <v>36</v>
      </c>
      <c r="D73" s="130">
        <v>1063.18</v>
      </c>
      <c r="E73" s="88">
        <v>779.67</v>
      </c>
      <c r="F73" s="88" t="s">
        <v>85</v>
      </c>
      <c r="G73" s="89">
        <v>1842.85</v>
      </c>
      <c r="H73" s="90">
        <v>45246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1063.18</v>
      </c>
    </row>
    <row r="74" spans="1:14" ht="15.75" thickBot="1">
      <c r="A74" s="11" t="str">
        <f t="shared" si="4"/>
        <v>N979067 36</v>
      </c>
      <c r="B74" s="3" t="s">
        <v>75</v>
      </c>
      <c r="C74" s="129"/>
      <c r="D74" s="131"/>
      <c r="E74" s="88">
        <v>779.67</v>
      </c>
      <c r="F74" s="88">
        <v>18.55</v>
      </c>
      <c r="G74" s="89">
        <v>1861.4</v>
      </c>
      <c r="H74" s="90">
        <v>45256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1063.18</v>
      </c>
    </row>
    <row r="75" spans="1:14" ht="15.75" thickBot="1">
      <c r="A75" s="11" t="str">
        <f t="shared" si="4"/>
        <v>N979067 37</v>
      </c>
      <c r="B75" s="3" t="s">
        <v>75</v>
      </c>
      <c r="C75" s="128">
        <v>37</v>
      </c>
      <c r="D75" s="130">
        <v>1063.18</v>
      </c>
      <c r="E75" s="88">
        <v>800.22</v>
      </c>
      <c r="F75" s="88" t="s">
        <v>85</v>
      </c>
      <c r="G75" s="89">
        <v>1863.4</v>
      </c>
      <c r="H75" s="90">
        <v>45276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1063.18</v>
      </c>
    </row>
    <row r="76" spans="1:14" ht="15.75" thickBot="1">
      <c r="A76" s="11" t="str">
        <f t="shared" si="4"/>
        <v>N979067 37</v>
      </c>
      <c r="B76" s="3" t="s">
        <v>75</v>
      </c>
      <c r="C76" s="129"/>
      <c r="D76" s="131"/>
      <c r="E76" s="88">
        <v>800.22</v>
      </c>
      <c r="F76" s="88">
        <v>18.760000000000002</v>
      </c>
      <c r="G76" s="89">
        <v>1882.16</v>
      </c>
      <c r="H76" s="90">
        <v>45286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1063.18</v>
      </c>
    </row>
    <row r="77" spans="1:14" ht="15.75" thickBot="1">
      <c r="A77" s="11" t="str">
        <f t="shared" si="4"/>
        <v>N979067 38</v>
      </c>
      <c r="B77" s="3" t="s">
        <v>75</v>
      </c>
      <c r="C77" s="128">
        <v>38</v>
      </c>
      <c r="D77" s="130">
        <v>1063.18</v>
      </c>
      <c r="E77" s="88">
        <v>822.19</v>
      </c>
      <c r="F77" s="88" t="s">
        <v>85</v>
      </c>
      <c r="G77" s="89">
        <v>1885.37</v>
      </c>
      <c r="H77" s="90">
        <v>45307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1063.18</v>
      </c>
    </row>
    <row r="78" spans="1:14" ht="15.75" thickBot="1">
      <c r="A78" s="11" t="str">
        <f t="shared" si="4"/>
        <v>N979067 38</v>
      </c>
      <c r="B78" s="3" t="s">
        <v>75</v>
      </c>
      <c r="C78" s="129"/>
      <c r="D78" s="131"/>
      <c r="E78" s="88">
        <v>822.19</v>
      </c>
      <c r="F78" s="88">
        <v>18.98</v>
      </c>
      <c r="G78" s="89">
        <v>1904.35</v>
      </c>
      <c r="H78" s="90">
        <v>45317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1063.18</v>
      </c>
    </row>
    <row r="79" spans="1:14" ht="15.75" thickBot="1">
      <c r="A79" s="11" t="str">
        <f t="shared" si="4"/>
        <v>N979067 39</v>
      </c>
      <c r="B79" s="3" t="s">
        <v>75</v>
      </c>
      <c r="C79" s="128">
        <v>39</v>
      </c>
      <c r="D79" s="130">
        <v>1063.18</v>
      </c>
      <c r="E79" s="88">
        <v>843.46</v>
      </c>
      <c r="F79" s="88" t="s">
        <v>85</v>
      </c>
      <c r="G79" s="89">
        <v>1906.64</v>
      </c>
      <c r="H79" s="90">
        <v>45338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1063.18</v>
      </c>
    </row>
    <row r="80" spans="1:14" ht="15.75" thickBot="1">
      <c r="A80" s="11" t="str">
        <f t="shared" si="4"/>
        <v>N979067 39</v>
      </c>
      <c r="B80" s="3" t="s">
        <v>75</v>
      </c>
      <c r="C80" s="129"/>
      <c r="D80" s="131"/>
      <c r="E80" s="88">
        <v>843.46</v>
      </c>
      <c r="F80" s="88">
        <v>19.190000000000001</v>
      </c>
      <c r="G80" s="89">
        <v>1925.83</v>
      </c>
      <c r="H80" s="90">
        <v>45348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1063.18</v>
      </c>
    </row>
    <row r="81" spans="1:14" ht="15.75" thickBot="1">
      <c r="A81" s="11" t="str">
        <f t="shared" si="4"/>
        <v>N979067 40</v>
      </c>
      <c r="B81" s="3" t="s">
        <v>75</v>
      </c>
      <c r="C81" s="128">
        <v>40</v>
      </c>
      <c r="D81" s="130">
        <v>1063.18</v>
      </c>
      <c r="E81" s="88">
        <v>863.3</v>
      </c>
      <c r="F81" s="88" t="s">
        <v>85</v>
      </c>
      <c r="G81" s="89">
        <v>1926.48</v>
      </c>
      <c r="H81" s="90">
        <v>45367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1063.18</v>
      </c>
    </row>
    <row r="82" spans="1:14" ht="15.75" thickBot="1">
      <c r="A82" s="11" t="str">
        <f t="shared" si="4"/>
        <v>N979067 40</v>
      </c>
      <c r="B82" s="3" t="s">
        <v>75</v>
      </c>
      <c r="C82" s="129"/>
      <c r="D82" s="131"/>
      <c r="E82" s="88">
        <v>863.3</v>
      </c>
      <c r="F82" s="88">
        <v>19.39</v>
      </c>
      <c r="G82" s="89">
        <v>1945.87</v>
      </c>
      <c r="H82" s="90">
        <v>45377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1063.18</v>
      </c>
    </row>
    <row r="83" spans="1:14" ht="15.75" thickBot="1">
      <c r="A83" s="11" t="str">
        <f t="shared" si="4"/>
        <v>N979067 41</v>
      </c>
      <c r="B83" s="3" t="s">
        <v>75</v>
      </c>
      <c r="C83" s="128">
        <v>41</v>
      </c>
      <c r="D83" s="130">
        <v>1063.18</v>
      </c>
      <c r="E83" s="88">
        <v>885.98</v>
      </c>
      <c r="F83" s="88" t="s">
        <v>85</v>
      </c>
      <c r="G83" s="89">
        <v>1949.16</v>
      </c>
      <c r="H83" s="90">
        <v>45398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1063.18</v>
      </c>
    </row>
    <row r="84" spans="1:14" ht="15.75" thickBot="1">
      <c r="A84" s="11" t="str">
        <f t="shared" si="4"/>
        <v>N979067 41</v>
      </c>
      <c r="B84" s="3" t="s">
        <v>75</v>
      </c>
      <c r="C84" s="129"/>
      <c r="D84" s="131"/>
      <c r="E84" s="88">
        <v>885.98</v>
      </c>
      <c r="F84" s="88">
        <v>19.62</v>
      </c>
      <c r="G84" s="89">
        <v>1968.78</v>
      </c>
      <c r="H84" s="90">
        <v>45408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1063.18</v>
      </c>
    </row>
    <row r="85" spans="1:14" ht="15.75" thickBot="1">
      <c r="A85" s="11" t="str">
        <f t="shared" si="4"/>
        <v>N979067 42</v>
      </c>
      <c r="B85" s="3" t="s">
        <v>75</v>
      </c>
      <c r="C85" s="128">
        <v>42</v>
      </c>
      <c r="D85" s="130">
        <v>1063.18</v>
      </c>
      <c r="E85" s="88">
        <v>906.54</v>
      </c>
      <c r="F85" s="88" t="s">
        <v>85</v>
      </c>
      <c r="G85" s="89">
        <v>1969.72</v>
      </c>
      <c r="H85" s="90">
        <v>45428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1063.18</v>
      </c>
    </row>
    <row r="86" spans="1:14" ht="15.75" thickBot="1">
      <c r="A86" s="11" t="str">
        <f t="shared" si="4"/>
        <v>N979067 42</v>
      </c>
      <c r="B86" s="3" t="s">
        <v>75</v>
      </c>
      <c r="C86" s="129"/>
      <c r="D86" s="131"/>
      <c r="E86" s="88">
        <v>906.54</v>
      </c>
      <c r="F86" s="88">
        <v>19.829999999999998</v>
      </c>
      <c r="G86" s="89">
        <v>1989.55</v>
      </c>
      <c r="H86" s="90">
        <v>45438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1063.18</v>
      </c>
    </row>
    <row r="87" spans="1:14" ht="15.75" thickBot="1">
      <c r="A87" s="11" t="str">
        <f t="shared" si="4"/>
        <v>N979067 43</v>
      </c>
      <c r="B87" s="3" t="s">
        <v>75</v>
      </c>
      <c r="C87" s="128">
        <v>43</v>
      </c>
      <c r="D87" s="130">
        <v>1063.18</v>
      </c>
      <c r="E87" s="88">
        <v>928.51</v>
      </c>
      <c r="F87" s="88" t="s">
        <v>85</v>
      </c>
      <c r="G87" s="89">
        <v>1991.69</v>
      </c>
      <c r="H87" s="90">
        <v>45459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1063.18</v>
      </c>
    </row>
    <row r="88" spans="1:14" ht="15.75" thickBot="1">
      <c r="A88" s="11" t="str">
        <f t="shared" si="4"/>
        <v>N979067 43</v>
      </c>
      <c r="B88" s="3" t="s">
        <v>75</v>
      </c>
      <c r="C88" s="129"/>
      <c r="D88" s="131"/>
      <c r="E88" s="88">
        <v>928.51</v>
      </c>
      <c r="F88" s="88">
        <v>20.05</v>
      </c>
      <c r="G88" s="89">
        <v>2011.74</v>
      </c>
      <c r="H88" s="90">
        <v>45469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1063.18</v>
      </c>
    </row>
    <row r="89" spans="1:14" ht="15.75" thickBot="1">
      <c r="A89" s="11" t="str">
        <f t="shared" si="4"/>
        <v>N979067 44</v>
      </c>
      <c r="B89" s="3" t="s">
        <v>75</v>
      </c>
      <c r="C89" s="128">
        <v>44</v>
      </c>
      <c r="D89" s="130">
        <v>1063.18</v>
      </c>
      <c r="E89" s="88">
        <v>949.07</v>
      </c>
      <c r="F89" s="88" t="s">
        <v>85</v>
      </c>
      <c r="G89" s="89">
        <v>2012.25</v>
      </c>
      <c r="H89" s="90">
        <v>45489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1063.18</v>
      </c>
    </row>
    <row r="90" spans="1:14" ht="15.75" thickBot="1">
      <c r="A90" s="11" t="str">
        <f t="shared" si="4"/>
        <v>N979067 44</v>
      </c>
      <c r="B90" s="3" t="s">
        <v>75</v>
      </c>
      <c r="C90" s="129"/>
      <c r="D90" s="131"/>
      <c r="E90" s="88">
        <v>949.07</v>
      </c>
      <c r="F90" s="88">
        <v>20.260000000000002</v>
      </c>
      <c r="G90" s="89">
        <v>2032.51</v>
      </c>
      <c r="H90" s="90">
        <v>45499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1063.18</v>
      </c>
    </row>
    <row r="91" spans="1:14" ht="15.75" thickBot="1">
      <c r="A91" s="11" t="str">
        <f t="shared" si="4"/>
        <v>N979067 45</v>
      </c>
      <c r="B91" s="3" t="s">
        <v>75</v>
      </c>
      <c r="C91" s="128">
        <v>45</v>
      </c>
      <c r="D91" s="130">
        <v>1063.18</v>
      </c>
      <c r="E91" s="88">
        <v>971.04</v>
      </c>
      <c r="F91" s="88" t="s">
        <v>85</v>
      </c>
      <c r="G91" s="89">
        <v>2034.22</v>
      </c>
      <c r="H91" s="90">
        <v>45520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1063.18</v>
      </c>
    </row>
    <row r="92" spans="1:14" ht="15.75" thickBot="1">
      <c r="A92" s="11" t="str">
        <f t="shared" si="4"/>
        <v>N979067 45</v>
      </c>
      <c r="B92" s="3" t="s">
        <v>75</v>
      </c>
      <c r="C92" s="129"/>
      <c r="D92" s="131"/>
      <c r="E92" s="88">
        <v>971.04</v>
      </c>
      <c r="F92" s="88">
        <v>20.48</v>
      </c>
      <c r="G92" s="89">
        <v>2054.6999999999998</v>
      </c>
      <c r="H92" s="90">
        <v>45530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1063.18</v>
      </c>
    </row>
    <row r="93" spans="1:14" ht="15.75" thickBot="1">
      <c r="A93" s="11" t="str">
        <f t="shared" si="4"/>
        <v>N979067 46</v>
      </c>
      <c r="B93" s="3" t="s">
        <v>75</v>
      </c>
      <c r="C93" s="128">
        <v>46</v>
      </c>
      <c r="D93" s="130">
        <v>1063.18</v>
      </c>
      <c r="E93" s="88">
        <v>992.3</v>
      </c>
      <c r="F93" s="88" t="s">
        <v>85</v>
      </c>
      <c r="G93" s="89">
        <v>2055.48</v>
      </c>
      <c r="H93" s="90">
        <v>45551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1063.18</v>
      </c>
    </row>
    <row r="94" spans="1:14" ht="15.75" thickBot="1">
      <c r="A94" s="11" t="str">
        <f t="shared" si="4"/>
        <v>N979067 46</v>
      </c>
      <c r="B94" s="3" t="s">
        <v>75</v>
      </c>
      <c r="C94" s="129"/>
      <c r="D94" s="131"/>
      <c r="E94" s="88">
        <v>992.3</v>
      </c>
      <c r="F94" s="88">
        <v>20.69</v>
      </c>
      <c r="G94" s="89">
        <v>2076.17</v>
      </c>
      <c r="H94" s="90">
        <v>45561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1063.18</v>
      </c>
    </row>
    <row r="95" spans="1:14" ht="15.75" thickBot="1">
      <c r="A95" s="11" t="str">
        <f t="shared" si="4"/>
        <v>N979067 47</v>
      </c>
      <c r="B95" s="3" t="s">
        <v>75</v>
      </c>
      <c r="C95" s="128">
        <v>47</v>
      </c>
      <c r="D95" s="130">
        <v>1063.18</v>
      </c>
      <c r="E95" s="89">
        <v>1012.86</v>
      </c>
      <c r="F95" s="88" t="s">
        <v>85</v>
      </c>
      <c r="G95" s="89">
        <v>2076.04</v>
      </c>
      <c r="H95" s="90">
        <v>45581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1063.18</v>
      </c>
    </row>
    <row r="96" spans="1:14" ht="15.75" thickBot="1">
      <c r="A96" s="11" t="str">
        <f t="shared" si="4"/>
        <v>N979067 47</v>
      </c>
      <c r="B96" s="3" t="s">
        <v>75</v>
      </c>
      <c r="C96" s="129"/>
      <c r="D96" s="131"/>
      <c r="E96" s="89">
        <v>1012.86</v>
      </c>
      <c r="F96" s="88">
        <v>20.9</v>
      </c>
      <c r="G96" s="89">
        <v>2096.94</v>
      </c>
      <c r="H96" s="90">
        <v>45591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1063.18</v>
      </c>
    </row>
    <row r="97" spans="1:14" ht="15.75" thickBot="1">
      <c r="A97" s="11" t="str">
        <f t="shared" si="4"/>
        <v>N979067 48</v>
      </c>
      <c r="B97" s="3" t="s">
        <v>75</v>
      </c>
      <c r="C97" s="128">
        <v>48</v>
      </c>
      <c r="D97" s="130">
        <v>1063.18</v>
      </c>
      <c r="E97" s="89">
        <v>1034.83</v>
      </c>
      <c r="F97" s="88" t="s">
        <v>85</v>
      </c>
      <c r="G97" s="89">
        <v>2098.0100000000002</v>
      </c>
      <c r="H97" s="90">
        <v>45612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1063.18</v>
      </c>
    </row>
    <row r="98" spans="1:14" ht="15.75" thickBot="1">
      <c r="A98" s="11" t="str">
        <f t="shared" si="4"/>
        <v>N979067 48</v>
      </c>
      <c r="B98" s="3" t="s">
        <v>75</v>
      </c>
      <c r="C98" s="129"/>
      <c r="D98" s="131"/>
      <c r="E98" s="89">
        <v>1034.83</v>
      </c>
      <c r="F98" s="88">
        <v>21.12</v>
      </c>
      <c r="G98" s="89">
        <v>2119.13</v>
      </c>
      <c r="H98" s="90">
        <v>45622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1063.18</v>
      </c>
    </row>
    <row r="99" spans="1:14" ht="15.75" thickBot="1">
      <c r="A99" s="11" t="str">
        <f t="shared" si="4"/>
        <v>N979067 49</v>
      </c>
      <c r="B99" s="3" t="s">
        <v>75</v>
      </c>
      <c r="C99" s="128">
        <v>49</v>
      </c>
      <c r="D99" s="130">
        <v>1063.18</v>
      </c>
      <c r="E99" s="89">
        <v>1055.3800000000001</v>
      </c>
      <c r="F99" s="88" t="s">
        <v>85</v>
      </c>
      <c r="G99" s="89">
        <v>2118.56</v>
      </c>
      <c r="H99" s="90">
        <v>45642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1063.18</v>
      </c>
    </row>
    <row r="100" spans="1:14" ht="15.75" thickBot="1">
      <c r="A100" s="11" t="str">
        <f t="shared" si="4"/>
        <v>N979067 49</v>
      </c>
      <c r="B100" s="3" t="s">
        <v>75</v>
      </c>
      <c r="C100" s="129"/>
      <c r="D100" s="131"/>
      <c r="E100" s="89">
        <v>1055.3800000000001</v>
      </c>
      <c r="F100" s="88">
        <v>21.33</v>
      </c>
      <c r="G100" s="89">
        <v>2139.89</v>
      </c>
      <c r="H100" s="90">
        <v>45652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1063.18</v>
      </c>
    </row>
    <row r="101" spans="1:14" ht="15.75" thickBot="1">
      <c r="A101" s="11" t="str">
        <f t="shared" si="4"/>
        <v>N979067 50</v>
      </c>
      <c r="B101" s="3" t="s">
        <v>75</v>
      </c>
      <c r="C101" s="128">
        <v>50</v>
      </c>
      <c r="D101" s="130">
        <v>1063.18</v>
      </c>
      <c r="E101" s="89">
        <v>1077.3599999999999</v>
      </c>
      <c r="F101" s="88" t="s">
        <v>85</v>
      </c>
      <c r="G101" s="89">
        <v>2140.54</v>
      </c>
      <c r="H101" s="90">
        <v>45673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1063.18</v>
      </c>
    </row>
    <row r="102" spans="1:14" ht="15.75" thickBot="1">
      <c r="A102" s="11" t="str">
        <f t="shared" si="4"/>
        <v>N979067 50</v>
      </c>
      <c r="B102" s="3" t="s">
        <v>75</v>
      </c>
      <c r="C102" s="129"/>
      <c r="D102" s="131"/>
      <c r="E102" s="89">
        <v>1077.3599999999999</v>
      </c>
      <c r="F102" s="88">
        <v>21.55</v>
      </c>
      <c r="G102" s="89">
        <v>2162.09</v>
      </c>
      <c r="H102" s="90">
        <v>45683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1063.18</v>
      </c>
    </row>
    <row r="103" spans="1:14" ht="15.75" thickBot="1">
      <c r="A103" s="11" t="str">
        <f t="shared" si="4"/>
        <v>N979067 51</v>
      </c>
      <c r="B103" s="3" t="s">
        <v>75</v>
      </c>
      <c r="C103" s="128">
        <v>51</v>
      </c>
      <c r="D103" s="130">
        <v>1063.18</v>
      </c>
      <c r="E103" s="89">
        <v>1098.6199999999999</v>
      </c>
      <c r="F103" s="88" t="s">
        <v>85</v>
      </c>
      <c r="G103" s="89">
        <v>2161.8000000000002</v>
      </c>
      <c r="H103" s="90">
        <v>45704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1063.18</v>
      </c>
    </row>
    <row r="104" spans="1:14" ht="15.75" thickBot="1">
      <c r="A104" s="11" t="str">
        <f t="shared" si="4"/>
        <v>N979067 51</v>
      </c>
      <c r="B104" s="3" t="s">
        <v>75</v>
      </c>
      <c r="C104" s="129"/>
      <c r="D104" s="131"/>
      <c r="E104" s="89">
        <v>1098.6199999999999</v>
      </c>
      <c r="F104" s="88">
        <v>21.76</v>
      </c>
      <c r="G104" s="89">
        <v>2183.56</v>
      </c>
      <c r="H104" s="90">
        <v>45714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1063.18</v>
      </c>
    </row>
    <row r="105" spans="1:14" ht="15.75" thickBot="1">
      <c r="A105" s="11" t="str">
        <f t="shared" si="4"/>
        <v>N979067 52</v>
      </c>
      <c r="B105" s="3" t="s">
        <v>75</v>
      </c>
      <c r="C105" s="128">
        <v>52</v>
      </c>
      <c r="D105" s="130">
        <v>1063.18</v>
      </c>
      <c r="E105" s="89">
        <v>1117.76</v>
      </c>
      <c r="F105" s="88" t="s">
        <v>85</v>
      </c>
      <c r="G105" s="89">
        <v>2180.94</v>
      </c>
      <c r="H105" s="90">
        <v>45732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1063.18</v>
      </c>
    </row>
    <row r="106" spans="1:14" ht="15.75" thickBot="1">
      <c r="A106" s="11" t="str">
        <f t="shared" ref="A106:A169" si="7">B106&amp;" "&amp;IF(C106="",C105,C106)</f>
        <v>N979067 52</v>
      </c>
      <c r="B106" s="3" t="s">
        <v>75</v>
      </c>
      <c r="C106" s="129"/>
      <c r="D106" s="131"/>
      <c r="E106" s="89">
        <v>1117.76</v>
      </c>
      <c r="F106" s="88">
        <v>21.95</v>
      </c>
      <c r="G106" s="89">
        <v>2202.89</v>
      </c>
      <c r="H106" s="90">
        <v>45742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1063.18</v>
      </c>
    </row>
    <row r="107" spans="1:14" ht="15.75" thickBot="1">
      <c r="A107" s="11" t="str">
        <f t="shared" si="7"/>
        <v>N979067 53</v>
      </c>
      <c r="B107" s="3" t="s">
        <v>75</v>
      </c>
      <c r="C107" s="128">
        <v>53</v>
      </c>
      <c r="D107" s="130">
        <v>1063.18</v>
      </c>
      <c r="E107" s="89">
        <v>1141.1500000000001</v>
      </c>
      <c r="F107" s="88" t="s">
        <v>85</v>
      </c>
      <c r="G107" s="89">
        <v>2204.33</v>
      </c>
      <c r="H107" s="90">
        <v>45763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1063.18</v>
      </c>
    </row>
    <row r="108" spans="1:14" ht="15.75" thickBot="1">
      <c r="A108" s="11" t="str">
        <f t="shared" si="7"/>
        <v>N979067 53</v>
      </c>
      <c r="B108" s="3" t="s">
        <v>75</v>
      </c>
      <c r="C108" s="129"/>
      <c r="D108" s="131"/>
      <c r="E108" s="89">
        <v>1141.1500000000001</v>
      </c>
      <c r="F108" s="88">
        <v>22.19</v>
      </c>
      <c r="G108" s="89">
        <v>2226.52</v>
      </c>
      <c r="H108" s="90">
        <v>45773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1063.18</v>
      </c>
    </row>
    <row r="109" spans="1:14" ht="15.75" thickBot="1">
      <c r="A109" s="11" t="str">
        <f t="shared" si="7"/>
        <v>N979067 54</v>
      </c>
      <c r="B109" s="3" t="s">
        <v>75</v>
      </c>
      <c r="C109" s="128">
        <v>54</v>
      </c>
      <c r="D109" s="130">
        <v>1063.18</v>
      </c>
      <c r="E109" s="89">
        <v>1161.7</v>
      </c>
      <c r="F109" s="88" t="s">
        <v>85</v>
      </c>
      <c r="G109" s="89">
        <v>2224.88</v>
      </c>
      <c r="H109" s="90">
        <v>45793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1063.18</v>
      </c>
    </row>
    <row r="110" spans="1:14" ht="15.75" thickBot="1">
      <c r="A110" s="11" t="str">
        <f t="shared" si="7"/>
        <v>N979067 54</v>
      </c>
      <c r="B110" s="3" t="s">
        <v>75</v>
      </c>
      <c r="C110" s="129"/>
      <c r="D110" s="131"/>
      <c r="E110" s="89">
        <v>1161.7</v>
      </c>
      <c r="F110" s="88">
        <v>22.4</v>
      </c>
      <c r="G110" s="89">
        <v>2247.2800000000002</v>
      </c>
      <c r="H110" s="90">
        <v>45803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1063.18</v>
      </c>
    </row>
    <row r="111" spans="1:14" ht="15.75" thickBot="1">
      <c r="A111" s="11" t="str">
        <f t="shared" si="7"/>
        <v>N979067 55</v>
      </c>
      <c r="B111" s="3" t="s">
        <v>75</v>
      </c>
      <c r="C111" s="128">
        <v>55</v>
      </c>
      <c r="D111" s="130">
        <v>1063.18</v>
      </c>
      <c r="E111" s="89">
        <v>1183.67</v>
      </c>
      <c r="F111" s="88" t="s">
        <v>85</v>
      </c>
      <c r="G111" s="89">
        <v>2246.85</v>
      </c>
      <c r="H111" s="90">
        <v>45824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1063.18</v>
      </c>
    </row>
    <row r="112" spans="1:14" ht="15.75" thickBot="1">
      <c r="A112" s="11" t="str">
        <f t="shared" si="7"/>
        <v>N979067 55</v>
      </c>
      <c r="B112" s="3" t="s">
        <v>75</v>
      </c>
      <c r="C112" s="129"/>
      <c r="D112" s="131"/>
      <c r="E112" s="89">
        <v>1183.67</v>
      </c>
      <c r="F112" s="88">
        <v>22.62</v>
      </c>
      <c r="G112" s="89">
        <v>2269.4699999999998</v>
      </c>
      <c r="H112" s="90">
        <v>45834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1063.18</v>
      </c>
    </row>
    <row r="113" spans="1:14" ht="15.75" thickBot="1">
      <c r="A113" s="11" t="str">
        <f t="shared" si="7"/>
        <v>N979067 56</v>
      </c>
      <c r="B113" s="3" t="s">
        <v>75</v>
      </c>
      <c r="C113" s="128">
        <v>56</v>
      </c>
      <c r="D113" s="130">
        <v>1063.18</v>
      </c>
      <c r="E113" s="89">
        <v>1204.23</v>
      </c>
      <c r="F113" s="88" t="s">
        <v>85</v>
      </c>
      <c r="G113" s="89">
        <v>2267.41</v>
      </c>
      <c r="H113" s="90">
        <v>45854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1063.18</v>
      </c>
    </row>
    <row r="114" spans="1:14" ht="15.75" thickBot="1">
      <c r="A114" s="11" t="str">
        <f t="shared" si="7"/>
        <v>N979067 56</v>
      </c>
      <c r="B114" s="3" t="s">
        <v>75</v>
      </c>
      <c r="C114" s="129"/>
      <c r="D114" s="131"/>
      <c r="E114" s="89">
        <v>1204.23</v>
      </c>
      <c r="F114" s="88">
        <v>22.83</v>
      </c>
      <c r="G114" s="89">
        <v>2290.2399999999998</v>
      </c>
      <c r="H114" s="90">
        <v>45864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1063.18</v>
      </c>
    </row>
    <row r="115" spans="1:14" ht="15.75" thickBot="1">
      <c r="A115" s="11" t="str">
        <f t="shared" si="7"/>
        <v>N979067 57</v>
      </c>
      <c r="B115" s="3" t="s">
        <v>75</v>
      </c>
      <c r="C115" s="128">
        <v>57</v>
      </c>
      <c r="D115" s="130">
        <v>1063.18</v>
      </c>
      <c r="E115" s="89">
        <v>1226.2</v>
      </c>
      <c r="F115" s="88" t="s">
        <v>85</v>
      </c>
      <c r="G115" s="89">
        <v>2289.38</v>
      </c>
      <c r="H115" s="90">
        <v>45885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1063.18</v>
      </c>
    </row>
    <row r="116" spans="1:14" ht="15.75" thickBot="1">
      <c r="A116" s="11" t="str">
        <f t="shared" si="7"/>
        <v>N979067 57</v>
      </c>
      <c r="B116" s="3" t="s">
        <v>75</v>
      </c>
      <c r="C116" s="129"/>
      <c r="D116" s="131"/>
      <c r="E116" s="89">
        <v>1226.2</v>
      </c>
      <c r="F116" s="88">
        <v>23.05</v>
      </c>
      <c r="G116" s="89">
        <v>2312.4299999999998</v>
      </c>
      <c r="H116" s="90">
        <v>45895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1063.18</v>
      </c>
    </row>
    <row r="117" spans="1:14" ht="15.75" thickBot="1">
      <c r="A117" s="11" t="str">
        <f t="shared" si="7"/>
        <v>N979067 58</v>
      </c>
      <c r="B117" s="3" t="s">
        <v>75</v>
      </c>
      <c r="C117" s="128">
        <v>58</v>
      </c>
      <c r="D117" s="130">
        <v>1063.18</v>
      </c>
      <c r="E117" s="89">
        <v>1247.46</v>
      </c>
      <c r="F117" s="88" t="s">
        <v>85</v>
      </c>
      <c r="G117" s="89">
        <v>2310.64</v>
      </c>
      <c r="H117" s="90">
        <v>45916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1063.18</v>
      </c>
    </row>
    <row r="118" spans="1:14" ht="15.75" thickBot="1">
      <c r="A118" s="11" t="str">
        <f t="shared" si="7"/>
        <v>N979067 58</v>
      </c>
      <c r="B118" s="3" t="s">
        <v>75</v>
      </c>
      <c r="C118" s="129"/>
      <c r="D118" s="131"/>
      <c r="E118" s="89">
        <v>1247.46</v>
      </c>
      <c r="F118" s="88">
        <v>23.26</v>
      </c>
      <c r="G118" s="89">
        <v>2333.9</v>
      </c>
      <c r="H118" s="90">
        <v>45926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1063.18</v>
      </c>
    </row>
    <row r="119" spans="1:14" ht="15.75" thickBot="1">
      <c r="A119" s="11" t="str">
        <f t="shared" si="7"/>
        <v>N979067 59</v>
      </c>
      <c r="B119" s="3" t="s">
        <v>75</v>
      </c>
      <c r="C119" s="128">
        <v>59</v>
      </c>
      <c r="D119" s="130">
        <v>1063.18</v>
      </c>
      <c r="E119" s="89">
        <v>1268.02</v>
      </c>
      <c r="F119" s="88" t="s">
        <v>85</v>
      </c>
      <c r="G119" s="89">
        <v>2331.1999999999998</v>
      </c>
      <c r="H119" s="90">
        <v>45946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1063.18</v>
      </c>
    </row>
    <row r="120" spans="1:14" ht="15.75" thickBot="1">
      <c r="A120" s="11" t="str">
        <f t="shared" si="7"/>
        <v>N979067 59</v>
      </c>
      <c r="B120" s="3" t="s">
        <v>75</v>
      </c>
      <c r="C120" s="129"/>
      <c r="D120" s="131"/>
      <c r="E120" s="89">
        <v>1268.02</v>
      </c>
      <c r="F120" s="88">
        <v>23.47</v>
      </c>
      <c r="G120" s="89">
        <v>2354.67</v>
      </c>
      <c r="H120" s="90">
        <v>45956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1063.18</v>
      </c>
    </row>
    <row r="121" spans="1:14" ht="15.75" thickBot="1">
      <c r="A121" s="11" t="str">
        <f t="shared" si="7"/>
        <v>N979067 60</v>
      </c>
      <c r="B121" s="3" t="s">
        <v>75</v>
      </c>
      <c r="C121" s="128">
        <v>60</v>
      </c>
      <c r="D121" s="130">
        <v>1063.18</v>
      </c>
      <c r="E121" s="89">
        <v>1289.99</v>
      </c>
      <c r="F121" s="88" t="s">
        <v>85</v>
      </c>
      <c r="G121" s="89">
        <v>2353.17</v>
      </c>
      <c r="H121" s="90">
        <v>45977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1063.18</v>
      </c>
    </row>
    <row r="122" spans="1:14" ht="15.75" thickBot="1">
      <c r="A122" s="11" t="str">
        <f t="shared" si="7"/>
        <v>N979067 60</v>
      </c>
      <c r="B122" s="3" t="s">
        <v>75</v>
      </c>
      <c r="C122" s="129"/>
      <c r="D122" s="131"/>
      <c r="E122" s="89">
        <v>1289.99</v>
      </c>
      <c r="F122" s="88">
        <v>23.69</v>
      </c>
      <c r="G122" s="89">
        <v>2376.86</v>
      </c>
      <c r="H122" s="90">
        <v>45987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1063.18</v>
      </c>
    </row>
    <row r="123" spans="1:14" ht="15.75" thickBot="1">
      <c r="A123" s="11" t="str">
        <f t="shared" si="7"/>
        <v>N979067 61</v>
      </c>
      <c r="B123" s="3" t="s">
        <v>75</v>
      </c>
      <c r="C123" s="128">
        <v>61</v>
      </c>
      <c r="D123" s="130">
        <v>1063.18</v>
      </c>
      <c r="E123" s="89">
        <v>1310.55</v>
      </c>
      <c r="F123" s="88" t="s">
        <v>85</v>
      </c>
      <c r="G123" s="89">
        <v>2373.73</v>
      </c>
      <c r="H123" s="90">
        <v>46007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1063.18</v>
      </c>
    </row>
    <row r="124" spans="1:14" ht="15.75" thickBot="1">
      <c r="A124" s="11" t="str">
        <f t="shared" si="7"/>
        <v>N979067 61</v>
      </c>
      <c r="B124" s="3" t="s">
        <v>75</v>
      </c>
      <c r="C124" s="129"/>
      <c r="D124" s="131"/>
      <c r="E124" s="89">
        <v>1310.55</v>
      </c>
      <c r="F124" s="88">
        <v>23.9</v>
      </c>
      <c r="G124" s="89">
        <v>2397.63</v>
      </c>
      <c r="H124" s="90">
        <v>46017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1063.18</v>
      </c>
    </row>
    <row r="125" spans="1:14" ht="15.75" thickBot="1">
      <c r="A125" s="11" t="str">
        <f t="shared" si="7"/>
        <v>N979067 62</v>
      </c>
      <c r="B125" s="3" t="s">
        <v>75</v>
      </c>
      <c r="C125" s="128">
        <v>62</v>
      </c>
      <c r="D125" s="130">
        <v>1063.18</v>
      </c>
      <c r="E125" s="89">
        <v>1332.52</v>
      </c>
      <c r="F125" s="88" t="s">
        <v>85</v>
      </c>
      <c r="G125" s="89">
        <v>2395.6999999999998</v>
      </c>
      <c r="H125" s="90">
        <v>46038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1063.18</v>
      </c>
    </row>
    <row r="126" spans="1:14" ht="15.75" thickBot="1">
      <c r="A126" s="11" t="str">
        <f t="shared" si="7"/>
        <v>N979067 62</v>
      </c>
      <c r="B126" s="3" t="s">
        <v>75</v>
      </c>
      <c r="C126" s="129"/>
      <c r="D126" s="131"/>
      <c r="E126" s="89">
        <v>1332.52</v>
      </c>
      <c r="F126" s="88">
        <v>24.12</v>
      </c>
      <c r="G126" s="89">
        <v>2419.8200000000002</v>
      </c>
      <c r="H126" s="90">
        <v>46048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1063.18</v>
      </c>
    </row>
    <row r="127" spans="1:14" ht="15.75" thickBot="1">
      <c r="A127" s="11" t="str">
        <f t="shared" si="7"/>
        <v>N979067 63</v>
      </c>
      <c r="B127" s="3" t="s">
        <v>75</v>
      </c>
      <c r="C127" s="128">
        <v>63</v>
      </c>
      <c r="D127" s="130">
        <v>1063.18</v>
      </c>
      <c r="E127" s="89">
        <v>1353.78</v>
      </c>
      <c r="F127" s="88" t="s">
        <v>85</v>
      </c>
      <c r="G127" s="89">
        <v>2416.96</v>
      </c>
      <c r="H127" s="90">
        <v>46069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1063.18</v>
      </c>
    </row>
    <row r="128" spans="1:14" ht="15.75" thickBot="1">
      <c r="A128" s="11" t="str">
        <f t="shared" si="7"/>
        <v>N979067 63</v>
      </c>
      <c r="B128" s="3" t="s">
        <v>75</v>
      </c>
      <c r="C128" s="129"/>
      <c r="D128" s="131"/>
      <c r="E128" s="89">
        <v>1353.78</v>
      </c>
      <c r="F128" s="88">
        <v>24.33</v>
      </c>
      <c r="G128" s="89">
        <v>2441.29</v>
      </c>
      <c r="H128" s="90">
        <v>46079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1063.18</v>
      </c>
    </row>
    <row r="129" spans="1:14" ht="15.75" thickBot="1">
      <c r="A129" s="11" t="str">
        <f t="shared" si="7"/>
        <v>N979067 64</v>
      </c>
      <c r="B129" s="3" t="s">
        <v>75</v>
      </c>
      <c r="C129" s="128">
        <v>64</v>
      </c>
      <c r="D129" s="130">
        <v>1063.18</v>
      </c>
      <c r="E129" s="89">
        <v>1372.92</v>
      </c>
      <c r="F129" s="88" t="s">
        <v>85</v>
      </c>
      <c r="G129" s="89">
        <v>2436.1</v>
      </c>
      <c r="H129" s="90">
        <v>46097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1063.18</v>
      </c>
    </row>
    <row r="130" spans="1:14" ht="15.75" thickBot="1">
      <c r="A130" s="11" t="str">
        <f t="shared" si="7"/>
        <v>N979067 64</v>
      </c>
      <c r="B130" s="3" t="s">
        <v>75</v>
      </c>
      <c r="C130" s="129"/>
      <c r="D130" s="131"/>
      <c r="E130" s="89">
        <v>1372.92</v>
      </c>
      <c r="F130" s="88">
        <v>24.52</v>
      </c>
      <c r="G130" s="89">
        <v>2460.62</v>
      </c>
      <c r="H130" s="90">
        <v>46107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1063.18</v>
      </c>
    </row>
    <row r="131" spans="1:14" ht="15.75" thickBot="1">
      <c r="A131" s="11" t="str">
        <f t="shared" si="7"/>
        <v>N979067 65</v>
      </c>
      <c r="B131" s="3" t="s">
        <v>75</v>
      </c>
      <c r="C131" s="128">
        <v>65</v>
      </c>
      <c r="D131" s="130">
        <v>1063.18</v>
      </c>
      <c r="E131" s="89">
        <v>1396.31</v>
      </c>
      <c r="F131" s="88" t="s">
        <v>85</v>
      </c>
      <c r="G131" s="89">
        <v>2459.4899999999998</v>
      </c>
      <c r="H131" s="90">
        <v>46128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1063.18</v>
      </c>
    </row>
    <row r="132" spans="1:14" ht="15.75" thickBot="1">
      <c r="A132" s="11" t="str">
        <f t="shared" si="7"/>
        <v>N979067 65</v>
      </c>
      <c r="B132" s="3" t="s">
        <v>75</v>
      </c>
      <c r="C132" s="129"/>
      <c r="D132" s="131"/>
      <c r="E132" s="89">
        <v>1396.31</v>
      </c>
      <c r="F132" s="88">
        <v>24.76</v>
      </c>
      <c r="G132" s="89">
        <v>2484.25</v>
      </c>
      <c r="H132" s="90">
        <v>46138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1063.18</v>
      </c>
    </row>
    <row r="133" spans="1:14" ht="15.75" thickBot="1">
      <c r="A133" s="11" t="str">
        <f t="shared" si="7"/>
        <v>N979067 66</v>
      </c>
      <c r="B133" s="3" t="s">
        <v>75</v>
      </c>
      <c r="C133" s="128">
        <v>66</v>
      </c>
      <c r="D133" s="130">
        <v>1063.18</v>
      </c>
      <c r="E133" s="89">
        <v>1416.86</v>
      </c>
      <c r="F133" s="88" t="s">
        <v>85</v>
      </c>
      <c r="G133" s="89">
        <v>2480.04</v>
      </c>
      <c r="H133" s="90">
        <v>46158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1063.18</v>
      </c>
    </row>
    <row r="134" spans="1:14" ht="15.75" thickBot="1">
      <c r="A134" s="11" t="str">
        <f t="shared" si="7"/>
        <v>N979067 66</v>
      </c>
      <c r="B134" s="3" t="s">
        <v>75</v>
      </c>
      <c r="C134" s="129"/>
      <c r="D134" s="131"/>
      <c r="E134" s="89">
        <v>1416.86</v>
      </c>
      <c r="F134" s="88">
        <v>24.97</v>
      </c>
      <c r="G134" s="89">
        <v>2505.0100000000002</v>
      </c>
      <c r="H134" s="90">
        <v>46168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1063.18</v>
      </c>
    </row>
    <row r="135" spans="1:14" ht="15.75" thickBot="1">
      <c r="A135" s="11" t="str">
        <f t="shared" si="7"/>
        <v>N979067 67</v>
      </c>
      <c r="B135" s="3" t="s">
        <v>75</v>
      </c>
      <c r="C135" s="128">
        <v>67</v>
      </c>
      <c r="D135" s="130">
        <v>1063.18</v>
      </c>
      <c r="E135" s="89">
        <v>1438.84</v>
      </c>
      <c r="F135" s="88" t="s">
        <v>85</v>
      </c>
      <c r="G135" s="89">
        <v>2502.02</v>
      </c>
      <c r="H135" s="90">
        <v>46189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1063.18</v>
      </c>
    </row>
    <row r="136" spans="1:14" ht="15.75" thickBot="1">
      <c r="A136" s="11" t="str">
        <f t="shared" si="7"/>
        <v>N979067 67</v>
      </c>
      <c r="B136" s="3" t="s">
        <v>75</v>
      </c>
      <c r="C136" s="129"/>
      <c r="D136" s="131"/>
      <c r="E136" s="89">
        <v>1438.84</v>
      </c>
      <c r="F136" s="88">
        <v>25.19</v>
      </c>
      <c r="G136" s="89">
        <v>2527.21</v>
      </c>
      <c r="H136" s="90">
        <v>46199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1063.18</v>
      </c>
    </row>
    <row r="137" spans="1:14" ht="15.75" thickBot="1">
      <c r="A137" s="11" t="str">
        <f t="shared" si="7"/>
        <v>N979067 68</v>
      </c>
      <c r="B137" s="3" t="s">
        <v>75</v>
      </c>
      <c r="C137" s="128">
        <v>68</v>
      </c>
      <c r="D137" s="130">
        <v>1063.18</v>
      </c>
      <c r="E137" s="89">
        <v>1459.39</v>
      </c>
      <c r="F137" s="88" t="s">
        <v>85</v>
      </c>
      <c r="G137" s="89">
        <v>2522.5700000000002</v>
      </c>
      <c r="H137" s="90">
        <v>46219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1063.18</v>
      </c>
    </row>
    <row r="138" spans="1:14" ht="15.75" thickBot="1">
      <c r="A138" s="11" t="str">
        <f t="shared" si="7"/>
        <v>N979067 68</v>
      </c>
      <c r="B138" s="3" t="s">
        <v>75</v>
      </c>
      <c r="C138" s="129"/>
      <c r="D138" s="131"/>
      <c r="E138" s="89">
        <v>1459.39</v>
      </c>
      <c r="F138" s="88">
        <v>25.39</v>
      </c>
      <c r="G138" s="89">
        <v>2547.96</v>
      </c>
      <c r="H138" s="90">
        <v>46229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1063.18</v>
      </c>
    </row>
    <row r="139" spans="1:14" ht="15.75" thickBot="1">
      <c r="A139" s="11" t="str">
        <f t="shared" si="7"/>
        <v>N979067 69</v>
      </c>
      <c r="B139" s="3" t="s">
        <v>75</v>
      </c>
      <c r="C139" s="128">
        <v>69</v>
      </c>
      <c r="D139" s="130">
        <v>1063.18</v>
      </c>
      <c r="E139" s="89">
        <v>1481.36</v>
      </c>
      <c r="F139" s="88" t="s">
        <v>85</v>
      </c>
      <c r="G139" s="89">
        <v>2544.54</v>
      </c>
      <c r="H139" s="90">
        <v>46250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1063.18</v>
      </c>
    </row>
    <row r="140" spans="1:14" ht="15.75" thickBot="1">
      <c r="A140" s="11" t="str">
        <f t="shared" si="7"/>
        <v>N979067 69</v>
      </c>
      <c r="B140" s="3" t="s">
        <v>75</v>
      </c>
      <c r="C140" s="129"/>
      <c r="D140" s="131"/>
      <c r="E140" s="89">
        <v>1481.36</v>
      </c>
      <c r="F140" s="88">
        <v>25.62</v>
      </c>
      <c r="G140" s="89">
        <v>2570.16</v>
      </c>
      <c r="H140" s="90">
        <v>46260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1063.18</v>
      </c>
    </row>
    <row r="141" spans="1:14" ht="15.75" thickBot="1">
      <c r="A141" s="11" t="str">
        <f t="shared" si="7"/>
        <v>N979067 70</v>
      </c>
      <c r="B141" s="3" t="s">
        <v>75</v>
      </c>
      <c r="C141" s="128">
        <v>70</v>
      </c>
      <c r="D141" s="130">
        <v>1063.18</v>
      </c>
      <c r="E141" s="89">
        <v>1502.63</v>
      </c>
      <c r="F141" s="88" t="s">
        <v>85</v>
      </c>
      <c r="G141" s="89">
        <v>2565.81</v>
      </c>
      <c r="H141" s="90">
        <v>46281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1063.18</v>
      </c>
    </row>
    <row r="142" spans="1:14" ht="15.75" thickBot="1">
      <c r="A142" s="11" t="str">
        <f t="shared" si="7"/>
        <v>N979067 70</v>
      </c>
      <c r="B142" s="3" t="s">
        <v>75</v>
      </c>
      <c r="C142" s="129"/>
      <c r="D142" s="131"/>
      <c r="E142" s="89">
        <v>1502.63</v>
      </c>
      <c r="F142" s="88">
        <v>25.83</v>
      </c>
      <c r="G142" s="89">
        <v>2591.64</v>
      </c>
      <c r="H142" s="90">
        <v>46291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1063.18</v>
      </c>
    </row>
    <row r="143" spans="1:14" ht="15.75" thickBot="1">
      <c r="A143" s="11" t="str">
        <f t="shared" si="7"/>
        <v>N979067 71</v>
      </c>
      <c r="B143" s="3" t="s">
        <v>75</v>
      </c>
      <c r="C143" s="128">
        <v>71</v>
      </c>
      <c r="D143" s="130">
        <v>1063.18</v>
      </c>
      <c r="E143" s="89">
        <v>1523.18</v>
      </c>
      <c r="F143" s="88" t="s">
        <v>85</v>
      </c>
      <c r="G143" s="89">
        <v>2586.36</v>
      </c>
      <c r="H143" s="90">
        <v>46311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1063.18</v>
      </c>
    </row>
    <row r="144" spans="1:14" ht="15.75" thickBot="1">
      <c r="A144" s="11" t="str">
        <f t="shared" si="7"/>
        <v>N979067 71</v>
      </c>
      <c r="B144" s="3" t="s">
        <v>75</v>
      </c>
      <c r="C144" s="129"/>
      <c r="D144" s="131"/>
      <c r="E144" s="89">
        <v>1523.18</v>
      </c>
      <c r="F144" s="88">
        <v>26.04</v>
      </c>
      <c r="G144" s="89">
        <v>2612.4</v>
      </c>
      <c r="H144" s="90">
        <v>46321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1063.18</v>
      </c>
    </row>
    <row r="145" spans="1:14" ht="15.75" thickBot="1">
      <c r="A145" s="11" t="str">
        <f t="shared" si="7"/>
        <v>N979067 72</v>
      </c>
      <c r="B145" s="3" t="s">
        <v>75</v>
      </c>
      <c r="C145" s="128">
        <v>72</v>
      </c>
      <c r="D145" s="130">
        <v>1063.18</v>
      </c>
      <c r="E145" s="89">
        <v>1545.15</v>
      </c>
      <c r="F145" s="88" t="s">
        <v>85</v>
      </c>
      <c r="G145" s="89">
        <v>2608.33</v>
      </c>
      <c r="H145" s="90">
        <v>46342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1063.18</v>
      </c>
    </row>
    <row r="146" spans="1:14" ht="15.75" thickBot="1">
      <c r="A146" s="11" t="str">
        <f t="shared" si="7"/>
        <v>N979067 72</v>
      </c>
      <c r="B146" s="3" t="s">
        <v>75</v>
      </c>
      <c r="C146" s="129"/>
      <c r="D146" s="131"/>
      <c r="E146" s="89">
        <v>1545.15</v>
      </c>
      <c r="F146" s="88">
        <v>26.26</v>
      </c>
      <c r="G146" s="89">
        <v>2634.59</v>
      </c>
      <c r="H146" s="90">
        <v>46352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1063.18</v>
      </c>
    </row>
    <row r="147" spans="1:14" ht="15.75" thickBot="1">
      <c r="A147" s="11" t="str">
        <f t="shared" si="7"/>
        <v>N979067 73</v>
      </c>
      <c r="B147" s="3" t="s">
        <v>75</v>
      </c>
      <c r="C147" s="128">
        <v>73</v>
      </c>
      <c r="D147" s="130">
        <v>1063.18</v>
      </c>
      <c r="E147" s="89">
        <v>1565.71</v>
      </c>
      <c r="F147" s="88" t="s">
        <v>85</v>
      </c>
      <c r="G147" s="89">
        <v>2628.89</v>
      </c>
      <c r="H147" s="90">
        <v>46372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1063.18</v>
      </c>
    </row>
    <row r="148" spans="1:14" ht="15.75" thickBot="1">
      <c r="A148" s="11" t="str">
        <f t="shared" si="7"/>
        <v>N979067 73</v>
      </c>
      <c r="B148" s="3" t="s">
        <v>75</v>
      </c>
      <c r="C148" s="129"/>
      <c r="D148" s="131"/>
      <c r="E148" s="89">
        <v>1565.71</v>
      </c>
      <c r="F148" s="88">
        <v>26.46</v>
      </c>
      <c r="G148" s="89">
        <v>2655.35</v>
      </c>
      <c r="H148" s="90">
        <v>46382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1063.18</v>
      </c>
    </row>
    <row r="149" spans="1:14" ht="15.75" thickBot="1">
      <c r="A149" s="11" t="str">
        <f t="shared" si="7"/>
        <v>N979067 74</v>
      </c>
      <c r="B149" s="3" t="s">
        <v>75</v>
      </c>
      <c r="C149" s="128">
        <v>74</v>
      </c>
      <c r="D149" s="130">
        <v>1063.18</v>
      </c>
      <c r="E149" s="89">
        <v>1587.68</v>
      </c>
      <c r="F149" s="88" t="s">
        <v>85</v>
      </c>
      <c r="G149" s="89">
        <v>2650.86</v>
      </c>
      <c r="H149" s="90">
        <v>46403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1063.18</v>
      </c>
    </row>
    <row r="150" spans="1:14" ht="15.75" thickBot="1">
      <c r="A150" s="11" t="str">
        <f t="shared" si="7"/>
        <v>N979067 74</v>
      </c>
      <c r="B150" s="3" t="s">
        <v>75</v>
      </c>
      <c r="C150" s="129"/>
      <c r="D150" s="131"/>
      <c r="E150" s="89">
        <v>1587.68</v>
      </c>
      <c r="F150" s="88">
        <v>26.69</v>
      </c>
      <c r="G150" s="89">
        <v>2677.55</v>
      </c>
      <c r="H150" s="90">
        <v>46413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1063.18</v>
      </c>
    </row>
    <row r="151" spans="1:14" ht="15.75" thickBot="1">
      <c r="A151" s="11" t="str">
        <f t="shared" si="7"/>
        <v>N979067 75</v>
      </c>
      <c r="B151" s="3" t="s">
        <v>75</v>
      </c>
      <c r="C151" s="128">
        <v>75</v>
      </c>
      <c r="D151" s="130">
        <v>1063.18</v>
      </c>
      <c r="E151" s="89">
        <v>1608.95</v>
      </c>
      <c r="F151" s="88" t="s">
        <v>85</v>
      </c>
      <c r="G151" s="89">
        <v>2672.13</v>
      </c>
      <c r="H151" s="90">
        <v>46434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1063.18</v>
      </c>
    </row>
    <row r="152" spans="1:14" ht="15.75" thickBot="1">
      <c r="A152" s="11" t="str">
        <f t="shared" si="7"/>
        <v>N979067 75</v>
      </c>
      <c r="B152" s="3" t="s">
        <v>75</v>
      </c>
      <c r="C152" s="129"/>
      <c r="D152" s="131"/>
      <c r="E152" s="89">
        <v>1608.95</v>
      </c>
      <c r="F152" s="88">
        <v>26.9</v>
      </c>
      <c r="G152" s="89">
        <v>2699.03</v>
      </c>
      <c r="H152" s="90">
        <v>46444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1063.18</v>
      </c>
    </row>
    <row r="153" spans="1:14" ht="15.75" thickBot="1">
      <c r="A153" s="11" t="str">
        <f t="shared" si="7"/>
        <v>N979067 76</v>
      </c>
      <c r="B153" s="3" t="s">
        <v>75</v>
      </c>
      <c r="C153" s="128">
        <v>76</v>
      </c>
      <c r="D153" s="130">
        <v>1063.18</v>
      </c>
      <c r="E153" s="89">
        <v>1628.08</v>
      </c>
      <c r="F153" s="88" t="s">
        <v>85</v>
      </c>
      <c r="G153" s="89">
        <v>2691.26</v>
      </c>
      <c r="H153" s="90">
        <v>46462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1063.18</v>
      </c>
    </row>
    <row r="154" spans="1:14" ht="15.75" thickBot="1">
      <c r="A154" s="11" t="str">
        <f t="shared" si="7"/>
        <v>N979067 76</v>
      </c>
      <c r="B154" s="3" t="s">
        <v>75</v>
      </c>
      <c r="C154" s="129"/>
      <c r="D154" s="131"/>
      <c r="E154" s="89">
        <v>1628.08</v>
      </c>
      <c r="F154" s="88">
        <v>27.09</v>
      </c>
      <c r="G154" s="89">
        <v>2718.35</v>
      </c>
      <c r="H154" s="90">
        <v>46472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1063.18</v>
      </c>
    </row>
    <row r="155" spans="1:14" ht="15.75" thickBot="1">
      <c r="A155" s="11" t="str">
        <f t="shared" si="7"/>
        <v>N979067 77</v>
      </c>
      <c r="B155" s="3" t="s">
        <v>75</v>
      </c>
      <c r="C155" s="128">
        <v>77</v>
      </c>
      <c r="D155" s="130">
        <v>1063.18</v>
      </c>
      <c r="E155" s="89">
        <v>1651.47</v>
      </c>
      <c r="F155" s="88" t="s">
        <v>85</v>
      </c>
      <c r="G155" s="89">
        <v>2714.65</v>
      </c>
      <c r="H155" s="90">
        <v>46493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1063.18</v>
      </c>
    </row>
    <row r="156" spans="1:14" ht="15.75" thickBot="1">
      <c r="A156" s="11" t="str">
        <f t="shared" si="7"/>
        <v>N979067 77</v>
      </c>
      <c r="B156" s="3" t="s">
        <v>75</v>
      </c>
      <c r="C156" s="129"/>
      <c r="D156" s="131"/>
      <c r="E156" s="89">
        <v>1651.47</v>
      </c>
      <c r="F156" s="88">
        <v>27.33</v>
      </c>
      <c r="G156" s="89">
        <v>2741.98</v>
      </c>
      <c r="H156" s="90">
        <v>46503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1063.18</v>
      </c>
    </row>
    <row r="157" spans="1:14" ht="15.75" thickBot="1">
      <c r="A157" s="11" t="str">
        <f t="shared" si="7"/>
        <v>N979067 78</v>
      </c>
      <c r="B157" s="3" t="s">
        <v>75</v>
      </c>
      <c r="C157" s="128">
        <v>78</v>
      </c>
      <c r="D157" s="130">
        <v>1063.18</v>
      </c>
      <c r="E157" s="89">
        <v>1672.03</v>
      </c>
      <c r="F157" s="88" t="s">
        <v>85</v>
      </c>
      <c r="G157" s="89">
        <v>2735.21</v>
      </c>
      <c r="H157" s="90">
        <v>46523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1063.18</v>
      </c>
    </row>
    <row r="158" spans="1:14" ht="15.75" thickBot="1">
      <c r="A158" s="11" t="str">
        <f t="shared" si="7"/>
        <v>N979067 78</v>
      </c>
      <c r="B158" s="3" t="s">
        <v>75</v>
      </c>
      <c r="C158" s="129"/>
      <c r="D158" s="131"/>
      <c r="E158" s="89">
        <v>1672.03</v>
      </c>
      <c r="F158" s="88">
        <v>27.53</v>
      </c>
      <c r="G158" s="89">
        <v>2762.74</v>
      </c>
      <c r="H158" s="90">
        <v>46533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1063.18</v>
      </c>
    </row>
    <row r="159" spans="1:14" ht="15.75" thickBot="1">
      <c r="A159" s="11" t="str">
        <f t="shared" si="7"/>
        <v>N979067 79</v>
      </c>
      <c r="B159" s="3" t="s">
        <v>75</v>
      </c>
      <c r="C159" s="128">
        <v>79</v>
      </c>
      <c r="D159" s="130">
        <v>1063.18</v>
      </c>
      <c r="E159" s="89">
        <v>1694</v>
      </c>
      <c r="F159" s="88" t="s">
        <v>85</v>
      </c>
      <c r="G159" s="89">
        <v>2757.18</v>
      </c>
      <c r="H159" s="90">
        <v>46554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1063.18</v>
      </c>
    </row>
    <row r="160" spans="1:14" ht="15.75" thickBot="1">
      <c r="A160" s="11" t="str">
        <f t="shared" si="7"/>
        <v>N979067 79</v>
      </c>
      <c r="B160" s="3" t="s">
        <v>75</v>
      </c>
      <c r="C160" s="129"/>
      <c r="D160" s="131"/>
      <c r="E160" s="89">
        <v>1694</v>
      </c>
      <c r="F160" s="88">
        <v>27.76</v>
      </c>
      <c r="G160" s="89">
        <v>2784.94</v>
      </c>
      <c r="H160" s="90">
        <v>46564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1063.18</v>
      </c>
    </row>
    <row r="161" spans="1:14" ht="15.75" thickBot="1">
      <c r="A161" s="11" t="str">
        <f t="shared" si="7"/>
        <v>N979067 80</v>
      </c>
      <c r="B161" s="3" t="s">
        <v>75</v>
      </c>
      <c r="C161" s="128">
        <v>80</v>
      </c>
      <c r="D161" s="130">
        <v>1063.18</v>
      </c>
      <c r="E161" s="89">
        <v>1714.55</v>
      </c>
      <c r="F161" s="88" t="s">
        <v>85</v>
      </c>
      <c r="G161" s="89">
        <v>2777.73</v>
      </c>
      <c r="H161" s="90">
        <v>46584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1063.18</v>
      </c>
    </row>
    <row r="162" spans="1:14" ht="15.75" thickBot="1">
      <c r="A162" s="11" t="str">
        <f t="shared" si="7"/>
        <v>N979067 80</v>
      </c>
      <c r="B162" s="3" t="s">
        <v>75</v>
      </c>
      <c r="C162" s="129"/>
      <c r="D162" s="131"/>
      <c r="E162" s="89">
        <v>1714.55</v>
      </c>
      <c r="F162" s="88">
        <v>27.96</v>
      </c>
      <c r="G162" s="89">
        <v>2805.69</v>
      </c>
      <c r="H162" s="90">
        <v>46594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1063.18</v>
      </c>
    </row>
    <row r="163" spans="1:14" ht="15.75" thickBot="1">
      <c r="A163" s="11" t="str">
        <f t="shared" si="7"/>
        <v>N979067 81</v>
      </c>
      <c r="B163" s="3" t="s">
        <v>75</v>
      </c>
      <c r="C163" s="128">
        <v>81</v>
      </c>
      <c r="D163" s="130">
        <v>1063.18</v>
      </c>
      <c r="E163" s="89">
        <v>1736.53</v>
      </c>
      <c r="F163" s="88" t="s">
        <v>85</v>
      </c>
      <c r="G163" s="89">
        <v>2799.71</v>
      </c>
      <c r="H163" s="90">
        <v>46615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1063.18</v>
      </c>
    </row>
    <row r="164" spans="1:14" ht="15.75" thickBot="1">
      <c r="A164" s="11" t="str">
        <f t="shared" si="7"/>
        <v>N979067 81</v>
      </c>
      <c r="B164" s="3" t="s">
        <v>75</v>
      </c>
      <c r="C164" s="129"/>
      <c r="D164" s="131"/>
      <c r="E164" s="89">
        <v>1736.53</v>
      </c>
      <c r="F164" s="88">
        <v>28.18</v>
      </c>
      <c r="G164" s="89">
        <v>2827.89</v>
      </c>
      <c r="H164" s="90">
        <v>46625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1063.18</v>
      </c>
    </row>
    <row r="165" spans="1:14" ht="15.75" thickBot="1">
      <c r="A165" s="11" t="str">
        <f t="shared" si="7"/>
        <v>N979067 82</v>
      </c>
      <c r="B165" s="3" t="s">
        <v>75</v>
      </c>
      <c r="C165" s="128">
        <v>82</v>
      </c>
      <c r="D165" s="130">
        <v>1063.18</v>
      </c>
      <c r="E165" s="89">
        <v>1757.79</v>
      </c>
      <c r="F165" s="88" t="s">
        <v>85</v>
      </c>
      <c r="G165" s="89">
        <v>2820.97</v>
      </c>
      <c r="H165" s="90">
        <v>46646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1063.18</v>
      </c>
    </row>
    <row r="166" spans="1:14" ht="15.75" thickBot="1">
      <c r="A166" s="11" t="str">
        <f t="shared" si="7"/>
        <v>N979067 82</v>
      </c>
      <c r="B166" s="3" t="s">
        <v>75</v>
      </c>
      <c r="C166" s="129"/>
      <c r="D166" s="131"/>
      <c r="E166" s="89">
        <v>1757.79</v>
      </c>
      <c r="F166" s="88">
        <v>28.4</v>
      </c>
      <c r="G166" s="89">
        <v>2849.37</v>
      </c>
      <c r="H166" s="90">
        <v>46656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1063.18</v>
      </c>
    </row>
    <row r="167" spans="1:14" ht="15.75" thickBot="1">
      <c r="A167" s="11" t="str">
        <f t="shared" si="7"/>
        <v>N979067 83</v>
      </c>
      <c r="B167" s="3" t="s">
        <v>75</v>
      </c>
      <c r="C167" s="128">
        <v>83</v>
      </c>
      <c r="D167" s="130">
        <v>1063.18</v>
      </c>
      <c r="E167" s="89">
        <v>1778.35</v>
      </c>
      <c r="F167" s="88" t="s">
        <v>85</v>
      </c>
      <c r="G167" s="89">
        <v>2841.53</v>
      </c>
      <c r="H167" s="90">
        <v>46676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1063.18</v>
      </c>
    </row>
    <row r="168" spans="1:14" ht="15.75" thickBot="1">
      <c r="A168" s="11" t="str">
        <f t="shared" si="7"/>
        <v>N979067 83</v>
      </c>
      <c r="B168" s="3" t="s">
        <v>75</v>
      </c>
      <c r="C168" s="129"/>
      <c r="D168" s="131"/>
      <c r="E168" s="89">
        <v>1778.35</v>
      </c>
      <c r="F168" s="88">
        <v>28.6</v>
      </c>
      <c r="G168" s="89">
        <v>2870.13</v>
      </c>
      <c r="H168" s="90">
        <v>46686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1063.18</v>
      </c>
    </row>
    <row r="169" spans="1:14" ht="15.75" thickBot="1">
      <c r="A169" s="11" t="str">
        <f t="shared" si="7"/>
        <v>N979067 84</v>
      </c>
      <c r="B169" s="3" t="s">
        <v>75</v>
      </c>
      <c r="C169" s="128">
        <v>84</v>
      </c>
      <c r="D169" s="130">
        <v>1063.18</v>
      </c>
      <c r="E169" s="89">
        <v>1800.32</v>
      </c>
      <c r="F169" s="88" t="s">
        <v>85</v>
      </c>
      <c r="G169" s="89">
        <v>2863.5</v>
      </c>
      <c r="H169" s="90">
        <v>46707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1063.18</v>
      </c>
    </row>
    <row r="170" spans="1:14" ht="15.75" thickBot="1">
      <c r="A170" s="11" t="str">
        <f t="shared" ref="A170:A233" si="10">B170&amp;" "&amp;IF(C170="",C169,C170)</f>
        <v>N979067 84</v>
      </c>
      <c r="B170" s="3" t="s">
        <v>75</v>
      </c>
      <c r="C170" s="129"/>
      <c r="D170" s="131"/>
      <c r="E170" s="89">
        <v>1800.32</v>
      </c>
      <c r="F170" s="88">
        <v>28.83</v>
      </c>
      <c r="G170" s="89">
        <v>2892.33</v>
      </c>
      <c r="H170" s="90">
        <v>46717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1063.18</v>
      </c>
    </row>
    <row r="171" spans="1:14" ht="15.75" thickBot="1">
      <c r="A171" s="11" t="str">
        <f t="shared" si="10"/>
        <v>N979067 85</v>
      </c>
      <c r="B171" s="3" t="s">
        <v>75</v>
      </c>
      <c r="C171" s="128">
        <v>85</v>
      </c>
      <c r="D171" s="130">
        <v>1063.18</v>
      </c>
      <c r="E171" s="89">
        <v>1820.87</v>
      </c>
      <c r="F171" s="88" t="s">
        <v>85</v>
      </c>
      <c r="G171" s="89">
        <v>2884.05</v>
      </c>
      <c r="H171" s="90">
        <v>46737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1063.18</v>
      </c>
    </row>
    <row r="172" spans="1:14" ht="15.75" thickBot="1">
      <c r="A172" s="11" t="str">
        <f t="shared" si="10"/>
        <v>N979067 85</v>
      </c>
      <c r="B172" s="3" t="s">
        <v>75</v>
      </c>
      <c r="C172" s="129"/>
      <c r="D172" s="131"/>
      <c r="E172" s="89">
        <v>1820.87</v>
      </c>
      <c r="F172" s="88">
        <v>29.03</v>
      </c>
      <c r="G172" s="89">
        <v>2913.08</v>
      </c>
      <c r="H172" s="90">
        <v>46747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1063.18</v>
      </c>
    </row>
    <row r="173" spans="1:14" ht="15.75" thickBot="1">
      <c r="A173" s="11" t="str">
        <f t="shared" si="10"/>
        <v>N979067 86</v>
      </c>
      <c r="B173" s="3" t="s">
        <v>75</v>
      </c>
      <c r="C173" s="128">
        <v>86</v>
      </c>
      <c r="D173" s="130">
        <v>1063.18</v>
      </c>
      <c r="E173" s="89">
        <v>1842.85</v>
      </c>
      <c r="F173" s="88" t="s">
        <v>85</v>
      </c>
      <c r="G173" s="89">
        <v>2906.03</v>
      </c>
      <c r="H173" s="90">
        <v>46768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1063.18</v>
      </c>
    </row>
    <row r="174" spans="1:14" ht="15.75" thickBot="1">
      <c r="A174" s="11" t="str">
        <f t="shared" si="10"/>
        <v>N979067 86</v>
      </c>
      <c r="B174" s="3" t="s">
        <v>75</v>
      </c>
      <c r="C174" s="129"/>
      <c r="D174" s="131"/>
      <c r="E174" s="89">
        <v>1842.85</v>
      </c>
      <c r="F174" s="88">
        <v>29.25</v>
      </c>
      <c r="G174" s="89">
        <v>2935.28</v>
      </c>
      <c r="H174" s="90">
        <v>46778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1063.18</v>
      </c>
    </row>
    <row r="175" spans="1:14" ht="15.75" thickBot="1">
      <c r="A175" s="11" t="str">
        <f t="shared" si="10"/>
        <v>N979067 87</v>
      </c>
      <c r="B175" s="3" t="s">
        <v>75</v>
      </c>
      <c r="C175" s="128">
        <v>87</v>
      </c>
      <c r="D175" s="130">
        <v>1063.18</v>
      </c>
      <c r="E175" s="89">
        <v>1864.11</v>
      </c>
      <c r="F175" s="88" t="s">
        <v>85</v>
      </c>
      <c r="G175" s="89">
        <v>2927.29</v>
      </c>
      <c r="H175" s="90">
        <v>46799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1063.18</v>
      </c>
    </row>
    <row r="176" spans="1:14" ht="15.75" thickBot="1">
      <c r="A176" s="11" t="str">
        <f t="shared" si="10"/>
        <v>N979067 87</v>
      </c>
      <c r="B176" s="3" t="s">
        <v>75</v>
      </c>
      <c r="C176" s="129"/>
      <c r="D176" s="131"/>
      <c r="E176" s="89">
        <v>1864.11</v>
      </c>
      <c r="F176" s="88">
        <v>29.47</v>
      </c>
      <c r="G176" s="89">
        <v>2956.76</v>
      </c>
      <c r="H176" s="90">
        <v>46809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1063.18</v>
      </c>
    </row>
    <row r="177" spans="1:14" ht="15.75" thickBot="1">
      <c r="A177" s="11" t="str">
        <f t="shared" si="10"/>
        <v>N979067 88</v>
      </c>
      <c r="B177" s="3" t="s">
        <v>75</v>
      </c>
      <c r="C177" s="128">
        <v>88</v>
      </c>
      <c r="D177" s="130">
        <v>1063.18</v>
      </c>
      <c r="E177" s="89">
        <v>1883.95</v>
      </c>
      <c r="F177" s="88" t="s">
        <v>85</v>
      </c>
      <c r="G177" s="89">
        <v>2947.13</v>
      </c>
      <c r="H177" s="90">
        <v>46828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1063.18</v>
      </c>
    </row>
    <row r="178" spans="1:14" ht="15.75" thickBot="1">
      <c r="A178" s="11" t="str">
        <f t="shared" si="10"/>
        <v>N979067 88</v>
      </c>
      <c r="B178" s="3" t="s">
        <v>75</v>
      </c>
      <c r="C178" s="129"/>
      <c r="D178" s="131"/>
      <c r="E178" s="89">
        <v>1883.95</v>
      </c>
      <c r="F178" s="88">
        <v>29.67</v>
      </c>
      <c r="G178" s="89">
        <v>2976.8</v>
      </c>
      <c r="H178" s="90">
        <v>46838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1063.18</v>
      </c>
    </row>
    <row r="179" spans="1:14" ht="15.75" thickBot="1">
      <c r="A179" s="11" t="str">
        <f t="shared" si="10"/>
        <v>N979067 89</v>
      </c>
      <c r="B179" s="3" t="s">
        <v>75</v>
      </c>
      <c r="C179" s="128">
        <v>89</v>
      </c>
      <c r="D179" s="130">
        <v>1063.18</v>
      </c>
      <c r="E179" s="89">
        <v>1906.64</v>
      </c>
      <c r="F179" s="88" t="s">
        <v>85</v>
      </c>
      <c r="G179" s="89">
        <v>2969.82</v>
      </c>
      <c r="H179" s="90">
        <v>46859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1063.18</v>
      </c>
    </row>
    <row r="180" spans="1:14" ht="15.75" thickBot="1">
      <c r="A180" s="11" t="str">
        <f t="shared" si="10"/>
        <v>N979067 89</v>
      </c>
      <c r="B180" s="3" t="s">
        <v>75</v>
      </c>
      <c r="C180" s="129"/>
      <c r="D180" s="131"/>
      <c r="E180" s="89">
        <v>1906.64</v>
      </c>
      <c r="F180" s="88">
        <v>29.9</v>
      </c>
      <c r="G180" s="89">
        <v>2999.72</v>
      </c>
      <c r="H180" s="90">
        <v>46869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1063.18</v>
      </c>
    </row>
    <row r="181" spans="1:14" ht="15.75" thickBot="1">
      <c r="A181" s="11" t="str">
        <f t="shared" si="10"/>
        <v>N979067 90</v>
      </c>
      <c r="B181" s="3" t="s">
        <v>75</v>
      </c>
      <c r="C181" s="128">
        <v>90</v>
      </c>
      <c r="D181" s="130">
        <v>1063.18</v>
      </c>
      <c r="E181" s="89">
        <v>1927.19</v>
      </c>
      <c r="F181" s="88" t="s">
        <v>85</v>
      </c>
      <c r="G181" s="89">
        <v>2990.37</v>
      </c>
      <c r="H181" s="90">
        <v>46889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1063.18</v>
      </c>
    </row>
    <row r="182" spans="1:14" ht="15.75" thickBot="1">
      <c r="A182" s="11" t="str">
        <f t="shared" si="10"/>
        <v>N979067 90</v>
      </c>
      <c r="B182" s="3" t="s">
        <v>75</v>
      </c>
      <c r="C182" s="129"/>
      <c r="D182" s="131"/>
      <c r="E182" s="89">
        <v>1927.19</v>
      </c>
      <c r="F182" s="88">
        <v>30.1</v>
      </c>
      <c r="G182" s="89">
        <v>3020.47</v>
      </c>
      <c r="H182" s="90">
        <v>46899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1063.18</v>
      </c>
    </row>
    <row r="183" spans="1:14" ht="15.75" thickBot="1">
      <c r="A183" s="11" t="str">
        <f t="shared" si="10"/>
        <v>N979067 91</v>
      </c>
      <c r="B183" s="3" t="s">
        <v>75</v>
      </c>
      <c r="C183" s="128">
        <v>91</v>
      </c>
      <c r="D183" s="130">
        <v>1063.18</v>
      </c>
      <c r="E183" s="89">
        <v>1949.16</v>
      </c>
      <c r="F183" s="88" t="s">
        <v>85</v>
      </c>
      <c r="G183" s="89">
        <v>3012.34</v>
      </c>
      <c r="H183" s="90">
        <v>46920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1063.18</v>
      </c>
    </row>
    <row r="184" spans="1:14" ht="15.75" thickBot="1">
      <c r="A184" s="11" t="str">
        <f t="shared" si="10"/>
        <v>N979067 91</v>
      </c>
      <c r="B184" s="3" t="s">
        <v>75</v>
      </c>
      <c r="C184" s="129"/>
      <c r="D184" s="131"/>
      <c r="E184" s="89">
        <v>1949.16</v>
      </c>
      <c r="F184" s="88">
        <v>30.32</v>
      </c>
      <c r="G184" s="89">
        <v>3042.66</v>
      </c>
      <c r="H184" s="90">
        <v>46930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1063.18</v>
      </c>
    </row>
    <row r="185" spans="1:14" ht="15.75" thickBot="1">
      <c r="A185" s="11" t="str">
        <f t="shared" si="10"/>
        <v>N979067 92</v>
      </c>
      <c r="B185" s="3" t="s">
        <v>75</v>
      </c>
      <c r="C185" s="128">
        <v>92</v>
      </c>
      <c r="D185" s="130">
        <v>1063.18</v>
      </c>
      <c r="E185" s="89">
        <v>1969.72</v>
      </c>
      <c r="F185" s="88" t="s">
        <v>85</v>
      </c>
      <c r="G185" s="89">
        <v>3032.9</v>
      </c>
      <c r="H185" s="90">
        <v>46950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1063.18</v>
      </c>
    </row>
    <row r="186" spans="1:14" ht="15.75" thickBot="1">
      <c r="A186" s="11" t="str">
        <f t="shared" si="10"/>
        <v>N979067 92</v>
      </c>
      <c r="B186" s="3" t="s">
        <v>75</v>
      </c>
      <c r="C186" s="129"/>
      <c r="D186" s="131"/>
      <c r="E186" s="89">
        <v>1969.72</v>
      </c>
      <c r="F186" s="88">
        <v>30.53</v>
      </c>
      <c r="G186" s="89">
        <v>3063.43</v>
      </c>
      <c r="H186" s="90">
        <v>46960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1063.18</v>
      </c>
    </row>
    <row r="187" spans="1:14" ht="15.75" thickBot="1">
      <c r="A187" s="11" t="str">
        <f t="shared" si="10"/>
        <v>N979067 93</v>
      </c>
      <c r="B187" s="3" t="s">
        <v>75</v>
      </c>
      <c r="C187" s="128">
        <v>93</v>
      </c>
      <c r="D187" s="130">
        <v>1063.18</v>
      </c>
      <c r="E187" s="89">
        <v>1991.69</v>
      </c>
      <c r="F187" s="88" t="s">
        <v>85</v>
      </c>
      <c r="G187" s="89">
        <v>3054.87</v>
      </c>
      <c r="H187" s="90">
        <v>46981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1063.18</v>
      </c>
    </row>
    <row r="188" spans="1:14" ht="15.75" thickBot="1">
      <c r="A188" s="11" t="str">
        <f t="shared" si="10"/>
        <v>N979067 93</v>
      </c>
      <c r="B188" s="3" t="s">
        <v>75</v>
      </c>
      <c r="C188" s="129"/>
      <c r="D188" s="131"/>
      <c r="E188" s="89">
        <v>1991.69</v>
      </c>
      <c r="F188" s="88">
        <v>30.75</v>
      </c>
      <c r="G188" s="89">
        <v>3085.62</v>
      </c>
      <c r="H188" s="90">
        <v>46991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1063.18</v>
      </c>
    </row>
    <row r="189" spans="1:14" ht="15.75" thickBot="1">
      <c r="A189" s="11" t="str">
        <f t="shared" si="10"/>
        <v>N979067 94</v>
      </c>
      <c r="B189" s="3" t="s">
        <v>75</v>
      </c>
      <c r="C189" s="128">
        <v>94</v>
      </c>
      <c r="D189" s="130">
        <v>1063.18</v>
      </c>
      <c r="E189" s="89">
        <v>2012.95</v>
      </c>
      <c r="F189" s="88" t="s">
        <v>85</v>
      </c>
      <c r="G189" s="89">
        <v>3076.13</v>
      </c>
      <c r="H189" s="90">
        <v>47012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1063.18</v>
      </c>
    </row>
    <row r="190" spans="1:14" ht="15.75" thickBot="1">
      <c r="A190" s="11" t="str">
        <f t="shared" si="10"/>
        <v>N979067 94</v>
      </c>
      <c r="B190" s="3" t="s">
        <v>75</v>
      </c>
      <c r="C190" s="129"/>
      <c r="D190" s="131"/>
      <c r="E190" s="89">
        <v>2012.95</v>
      </c>
      <c r="F190" s="88">
        <v>30.97</v>
      </c>
      <c r="G190" s="89">
        <v>3107.1</v>
      </c>
      <c r="H190" s="90">
        <v>47022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1063.18</v>
      </c>
    </row>
    <row r="191" spans="1:14" ht="15.75" thickBot="1">
      <c r="A191" s="11" t="str">
        <f t="shared" si="10"/>
        <v>N979067 95</v>
      </c>
      <c r="B191" s="3" t="s">
        <v>75</v>
      </c>
      <c r="C191" s="128">
        <v>95</v>
      </c>
      <c r="D191" s="130">
        <v>1063.18</v>
      </c>
      <c r="E191" s="89">
        <v>2033.51</v>
      </c>
      <c r="F191" s="88" t="s">
        <v>85</v>
      </c>
      <c r="G191" s="89">
        <v>3096.69</v>
      </c>
      <c r="H191" s="90">
        <v>47042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1063.18</v>
      </c>
    </row>
    <row r="192" spans="1:14" ht="15.75" thickBot="1">
      <c r="A192" s="11" t="str">
        <f t="shared" si="10"/>
        <v>N979067 95</v>
      </c>
      <c r="B192" s="3" t="s">
        <v>75</v>
      </c>
      <c r="C192" s="129"/>
      <c r="D192" s="131"/>
      <c r="E192" s="89">
        <v>2033.51</v>
      </c>
      <c r="F192" s="88">
        <v>31.17</v>
      </c>
      <c r="G192" s="89">
        <v>3127.86</v>
      </c>
      <c r="H192" s="90">
        <v>47052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1063.18</v>
      </c>
    </row>
    <row r="193" spans="1:14" ht="15.75" thickBot="1">
      <c r="A193" s="11" t="str">
        <f t="shared" si="10"/>
        <v>N979067 96</v>
      </c>
      <c r="B193" s="3" t="s">
        <v>75</v>
      </c>
      <c r="C193" s="128">
        <v>96</v>
      </c>
      <c r="D193" s="130">
        <v>1063.18</v>
      </c>
      <c r="E193" s="89">
        <v>2055.48</v>
      </c>
      <c r="F193" s="88" t="s">
        <v>85</v>
      </c>
      <c r="G193" s="89">
        <v>3118.66</v>
      </c>
      <c r="H193" s="90">
        <v>47073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1063.18</v>
      </c>
    </row>
    <row r="194" spans="1:14" ht="15.75" thickBot="1">
      <c r="A194" s="11" t="str">
        <f t="shared" si="10"/>
        <v>N979067 96</v>
      </c>
      <c r="B194" s="3" t="s">
        <v>75</v>
      </c>
      <c r="C194" s="129"/>
      <c r="D194" s="131"/>
      <c r="E194" s="89">
        <v>2055.48</v>
      </c>
      <c r="F194" s="88">
        <v>31.39</v>
      </c>
      <c r="G194" s="89">
        <v>3150.05</v>
      </c>
      <c r="H194" s="90">
        <v>47083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1063.18</v>
      </c>
    </row>
    <row r="195" spans="1:14" ht="15.75" thickBot="1">
      <c r="A195" s="11" t="str">
        <f t="shared" si="10"/>
        <v>N979067 97</v>
      </c>
      <c r="B195" s="3" t="s">
        <v>75</v>
      </c>
      <c r="C195" s="128">
        <v>97</v>
      </c>
      <c r="D195" s="130">
        <v>1063.18</v>
      </c>
      <c r="E195" s="89">
        <v>2076.04</v>
      </c>
      <c r="F195" s="88" t="s">
        <v>85</v>
      </c>
      <c r="G195" s="89">
        <v>3139.22</v>
      </c>
      <c r="H195" s="90">
        <v>47103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1063.18</v>
      </c>
    </row>
    <row r="196" spans="1:14" ht="15.75" thickBot="1">
      <c r="A196" s="11" t="str">
        <f t="shared" si="10"/>
        <v>N979067 97</v>
      </c>
      <c r="B196" s="3" t="s">
        <v>75</v>
      </c>
      <c r="C196" s="129"/>
      <c r="D196" s="131"/>
      <c r="E196" s="89">
        <v>2076.04</v>
      </c>
      <c r="F196" s="88">
        <v>31.6</v>
      </c>
      <c r="G196" s="89">
        <v>3170.82</v>
      </c>
      <c r="H196" s="90">
        <v>47113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1063.18</v>
      </c>
    </row>
    <row r="197" spans="1:14" ht="15.75" thickBot="1">
      <c r="A197" s="11" t="str">
        <f t="shared" si="10"/>
        <v>N979067 98</v>
      </c>
      <c r="B197" s="3" t="s">
        <v>75</v>
      </c>
      <c r="C197" s="128">
        <v>98</v>
      </c>
      <c r="D197" s="130">
        <v>1063.18</v>
      </c>
      <c r="E197" s="89">
        <v>2098.0100000000002</v>
      </c>
      <c r="F197" s="88" t="s">
        <v>85</v>
      </c>
      <c r="G197" s="89">
        <v>3161.19</v>
      </c>
      <c r="H197" s="90">
        <v>47134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1063.18</v>
      </c>
    </row>
    <row r="198" spans="1:14" ht="15.75" thickBot="1">
      <c r="A198" s="11" t="str">
        <f t="shared" si="10"/>
        <v>N979067 98</v>
      </c>
      <c r="B198" s="3" t="s">
        <v>75</v>
      </c>
      <c r="C198" s="129"/>
      <c r="D198" s="131"/>
      <c r="E198" s="89">
        <v>2098.0100000000002</v>
      </c>
      <c r="F198" s="88">
        <v>31.82</v>
      </c>
      <c r="G198" s="89">
        <v>3193.01</v>
      </c>
      <c r="H198" s="90">
        <v>47144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1063.18</v>
      </c>
    </row>
    <row r="199" spans="1:14" ht="15.75" thickBot="1">
      <c r="A199" s="11" t="str">
        <f t="shared" si="10"/>
        <v>N979067 99</v>
      </c>
      <c r="B199" s="3" t="s">
        <v>75</v>
      </c>
      <c r="C199" s="128">
        <v>99</v>
      </c>
      <c r="D199" s="130">
        <v>1063.18</v>
      </c>
      <c r="E199" s="89">
        <v>2119.27</v>
      </c>
      <c r="F199" s="88" t="s">
        <v>85</v>
      </c>
      <c r="G199" s="89">
        <v>3182.45</v>
      </c>
      <c r="H199" s="90">
        <v>47165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1063.18</v>
      </c>
    </row>
    <row r="200" spans="1:14" ht="15.75" thickBot="1">
      <c r="A200" s="11" t="str">
        <f t="shared" si="10"/>
        <v>N979067 99</v>
      </c>
      <c r="B200" s="3" t="s">
        <v>75</v>
      </c>
      <c r="C200" s="129"/>
      <c r="D200" s="131"/>
      <c r="E200" s="89">
        <v>2119.27</v>
      </c>
      <c r="F200" s="88">
        <v>32.04</v>
      </c>
      <c r="G200" s="89">
        <v>3214.49</v>
      </c>
      <c r="H200" s="90">
        <v>47175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1063.18</v>
      </c>
    </row>
    <row r="201" spans="1:14" ht="15.75" thickBot="1">
      <c r="A201" s="11" t="str">
        <f t="shared" si="10"/>
        <v>N979067 100</v>
      </c>
      <c r="B201" s="3" t="s">
        <v>75</v>
      </c>
      <c r="C201" s="128">
        <v>100</v>
      </c>
      <c r="D201" s="130">
        <v>1063.18</v>
      </c>
      <c r="E201" s="89">
        <v>2138.41</v>
      </c>
      <c r="F201" s="88" t="s">
        <v>85</v>
      </c>
      <c r="G201" s="89">
        <v>3201.59</v>
      </c>
      <c r="H201" s="90">
        <v>47193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1063.18</v>
      </c>
    </row>
    <row r="202" spans="1:14" ht="15.75" thickBot="1">
      <c r="A202" s="11" t="str">
        <f t="shared" si="10"/>
        <v>N979067 100</v>
      </c>
      <c r="B202" s="3" t="s">
        <v>75</v>
      </c>
      <c r="C202" s="129"/>
      <c r="D202" s="131"/>
      <c r="E202" s="89">
        <v>2138.41</v>
      </c>
      <c r="F202" s="88">
        <v>32.229999999999997</v>
      </c>
      <c r="G202" s="89">
        <v>3233.82</v>
      </c>
      <c r="H202" s="90">
        <v>47203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1063.18</v>
      </c>
    </row>
    <row r="203" spans="1:14" ht="15.75" thickBot="1">
      <c r="A203" s="11" t="str">
        <f t="shared" si="10"/>
        <v>N979067 101</v>
      </c>
      <c r="B203" s="3" t="s">
        <v>75</v>
      </c>
      <c r="C203" s="128">
        <v>101</v>
      </c>
      <c r="D203" s="130">
        <v>1063.18</v>
      </c>
      <c r="E203" s="89">
        <v>2161.8000000000002</v>
      </c>
      <c r="F203" s="88" t="s">
        <v>85</v>
      </c>
      <c r="G203" s="89">
        <v>3224.98</v>
      </c>
      <c r="H203" s="90">
        <v>47224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1063.18</v>
      </c>
    </row>
    <row r="204" spans="1:14" ht="15.75" thickBot="1">
      <c r="A204" s="11" t="str">
        <f t="shared" si="10"/>
        <v>N979067 101</v>
      </c>
      <c r="B204" s="3" t="s">
        <v>75</v>
      </c>
      <c r="C204" s="129"/>
      <c r="D204" s="131"/>
      <c r="E204" s="89">
        <v>2161.8000000000002</v>
      </c>
      <c r="F204" s="88">
        <v>32.46</v>
      </c>
      <c r="G204" s="89">
        <v>3257.44</v>
      </c>
      <c r="H204" s="90">
        <v>47234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1063.18</v>
      </c>
    </row>
    <row r="205" spans="1:14" ht="15.75" thickBot="1">
      <c r="A205" s="11" t="str">
        <f t="shared" si="10"/>
        <v>N979067 102</v>
      </c>
      <c r="B205" s="3" t="s">
        <v>75</v>
      </c>
      <c r="C205" s="128">
        <v>102</v>
      </c>
      <c r="D205" s="130">
        <v>1063.18</v>
      </c>
      <c r="E205" s="89">
        <v>2182.35</v>
      </c>
      <c r="F205" s="88" t="s">
        <v>85</v>
      </c>
      <c r="G205" s="89">
        <v>3245.53</v>
      </c>
      <c r="H205" s="90">
        <v>47254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1063.18</v>
      </c>
    </row>
    <row r="206" spans="1:14" ht="15.75" thickBot="1">
      <c r="A206" s="11" t="str">
        <f t="shared" si="10"/>
        <v>N979067 102</v>
      </c>
      <c r="B206" s="3" t="s">
        <v>75</v>
      </c>
      <c r="C206" s="129"/>
      <c r="D206" s="131"/>
      <c r="E206" s="89">
        <v>2182.35</v>
      </c>
      <c r="F206" s="88">
        <v>32.67</v>
      </c>
      <c r="G206" s="89">
        <v>3278.2</v>
      </c>
      <c r="H206" s="90">
        <v>47264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1063.18</v>
      </c>
    </row>
    <row r="207" spans="1:14" ht="15.75" thickBot="1">
      <c r="A207" s="11" t="str">
        <f t="shared" si="10"/>
        <v>N979067 103</v>
      </c>
      <c r="B207" s="3" t="s">
        <v>75</v>
      </c>
      <c r="C207" s="128">
        <v>103</v>
      </c>
      <c r="D207" s="130">
        <v>1063.18</v>
      </c>
      <c r="E207" s="89">
        <v>2204.33</v>
      </c>
      <c r="F207" s="88" t="s">
        <v>85</v>
      </c>
      <c r="G207" s="89">
        <v>3267.51</v>
      </c>
      <c r="H207" s="90">
        <v>47285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1063.18</v>
      </c>
    </row>
    <row r="208" spans="1:14" ht="15.75" thickBot="1">
      <c r="A208" s="11" t="str">
        <f t="shared" si="10"/>
        <v>N979067 103</v>
      </c>
      <c r="B208" s="3" t="s">
        <v>75</v>
      </c>
      <c r="C208" s="129"/>
      <c r="D208" s="131"/>
      <c r="E208" s="89">
        <v>2204.33</v>
      </c>
      <c r="F208" s="88">
        <v>32.89</v>
      </c>
      <c r="G208" s="89">
        <v>3300.4</v>
      </c>
      <c r="H208" s="90">
        <v>47295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1063.18</v>
      </c>
    </row>
    <row r="209" spans="1:14" ht="15.75" thickBot="1">
      <c r="A209" s="11" t="str">
        <f t="shared" si="10"/>
        <v>N979067 104</v>
      </c>
      <c r="B209" s="3" t="s">
        <v>75</v>
      </c>
      <c r="C209" s="128">
        <v>104</v>
      </c>
      <c r="D209" s="130">
        <v>1063.18</v>
      </c>
      <c r="E209" s="89">
        <v>2224.88</v>
      </c>
      <c r="F209" s="88" t="s">
        <v>85</v>
      </c>
      <c r="G209" s="89">
        <v>3288.06</v>
      </c>
      <c r="H209" s="90">
        <v>47315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1063.18</v>
      </c>
    </row>
    <row r="210" spans="1:14" ht="15.75" thickBot="1">
      <c r="A210" s="11" t="str">
        <f t="shared" si="10"/>
        <v>N979067 104</v>
      </c>
      <c r="B210" s="3" t="s">
        <v>75</v>
      </c>
      <c r="C210" s="129"/>
      <c r="D210" s="131"/>
      <c r="E210" s="89">
        <v>2224.88</v>
      </c>
      <c r="F210" s="88">
        <v>33.1</v>
      </c>
      <c r="G210" s="89">
        <v>3321.16</v>
      </c>
      <c r="H210" s="90">
        <v>47325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1063.18</v>
      </c>
    </row>
    <row r="211" spans="1:14" ht="15.75" thickBot="1">
      <c r="A211" s="11" t="str">
        <f t="shared" si="10"/>
        <v>N979067 105</v>
      </c>
      <c r="B211" s="3" t="s">
        <v>75</v>
      </c>
      <c r="C211" s="128">
        <v>105</v>
      </c>
      <c r="D211" s="130">
        <v>1063.18</v>
      </c>
      <c r="E211" s="89">
        <v>2246.85</v>
      </c>
      <c r="F211" s="88" t="s">
        <v>85</v>
      </c>
      <c r="G211" s="89">
        <v>3310.03</v>
      </c>
      <c r="H211" s="90">
        <v>47346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1063.18</v>
      </c>
    </row>
    <row r="212" spans="1:14" ht="15.75" thickBot="1">
      <c r="A212" s="11" t="str">
        <f t="shared" si="10"/>
        <v>N979067 105</v>
      </c>
      <c r="B212" s="3" t="s">
        <v>75</v>
      </c>
      <c r="C212" s="129"/>
      <c r="D212" s="131"/>
      <c r="E212" s="89">
        <v>2246.85</v>
      </c>
      <c r="F212" s="88">
        <v>33.32</v>
      </c>
      <c r="G212" s="89">
        <v>3343.35</v>
      </c>
      <c r="H212" s="90">
        <v>47356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1063.18</v>
      </c>
    </row>
    <row r="213" spans="1:14" ht="15.75" thickBot="1">
      <c r="A213" s="11" t="str">
        <f t="shared" si="10"/>
        <v>N979067 106</v>
      </c>
      <c r="B213" s="3" t="s">
        <v>75</v>
      </c>
      <c r="C213" s="128">
        <v>106</v>
      </c>
      <c r="D213" s="130">
        <v>1063.18</v>
      </c>
      <c r="E213" s="89">
        <v>2268.12</v>
      </c>
      <c r="F213" s="88" t="s">
        <v>85</v>
      </c>
      <c r="G213" s="89">
        <v>3331.3</v>
      </c>
      <c r="H213" s="90">
        <v>47377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1063.18</v>
      </c>
    </row>
    <row r="214" spans="1:14" ht="15.75" thickBot="1">
      <c r="A214" s="11" t="str">
        <f t="shared" si="10"/>
        <v>N979067 106</v>
      </c>
      <c r="B214" s="3" t="s">
        <v>75</v>
      </c>
      <c r="C214" s="129"/>
      <c r="D214" s="131"/>
      <c r="E214" s="89">
        <v>2268.12</v>
      </c>
      <c r="F214" s="88">
        <v>33.54</v>
      </c>
      <c r="G214" s="89">
        <v>3364.84</v>
      </c>
      <c r="H214" s="90">
        <v>47387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1063.18</v>
      </c>
    </row>
    <row r="215" spans="1:14" ht="15.75" thickBot="1">
      <c r="A215" s="11" t="str">
        <f t="shared" si="10"/>
        <v>N979067 107</v>
      </c>
      <c r="B215" s="3" t="s">
        <v>75</v>
      </c>
      <c r="C215" s="128">
        <v>107</v>
      </c>
      <c r="D215" s="130">
        <v>1063.18</v>
      </c>
      <c r="E215" s="89">
        <v>2288.67</v>
      </c>
      <c r="F215" s="88" t="s">
        <v>85</v>
      </c>
      <c r="G215" s="89">
        <v>3351.85</v>
      </c>
      <c r="H215" s="90">
        <v>47407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1063.18</v>
      </c>
    </row>
    <row r="216" spans="1:14" ht="15.75" thickBot="1">
      <c r="A216" s="11" t="str">
        <f t="shared" si="10"/>
        <v>N979067 107</v>
      </c>
      <c r="B216" s="3" t="s">
        <v>75</v>
      </c>
      <c r="C216" s="129"/>
      <c r="D216" s="131"/>
      <c r="E216" s="89">
        <v>2288.67</v>
      </c>
      <c r="F216" s="88">
        <v>33.74</v>
      </c>
      <c r="G216" s="89">
        <v>3385.59</v>
      </c>
      <c r="H216" s="90">
        <v>47417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1063.18</v>
      </c>
    </row>
    <row r="217" spans="1:14" ht="15.75" thickBot="1">
      <c r="A217" s="11" t="str">
        <f t="shared" si="10"/>
        <v>N979067 108</v>
      </c>
      <c r="B217" s="3" t="s">
        <v>75</v>
      </c>
      <c r="C217" s="128">
        <v>108</v>
      </c>
      <c r="D217" s="130">
        <v>1063.18</v>
      </c>
      <c r="E217" s="89">
        <v>2310.64</v>
      </c>
      <c r="F217" s="88" t="s">
        <v>85</v>
      </c>
      <c r="G217" s="89">
        <v>3373.82</v>
      </c>
      <c r="H217" s="90">
        <v>47438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1063.18</v>
      </c>
    </row>
    <row r="218" spans="1:14" ht="15.75" thickBot="1">
      <c r="A218" s="11" t="str">
        <f t="shared" si="10"/>
        <v>N979067 108</v>
      </c>
      <c r="B218" s="3" t="s">
        <v>75</v>
      </c>
      <c r="C218" s="129"/>
      <c r="D218" s="131"/>
      <c r="E218" s="89">
        <v>2310.64</v>
      </c>
      <c r="F218" s="88">
        <v>33.96</v>
      </c>
      <c r="G218" s="89">
        <v>3407.78</v>
      </c>
      <c r="H218" s="90">
        <v>47448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1063.18</v>
      </c>
    </row>
    <row r="219" spans="1:14" ht="15.75" thickBot="1">
      <c r="A219" s="11" t="str">
        <f t="shared" si="10"/>
        <v>N979067 109</v>
      </c>
      <c r="B219" s="3" t="s">
        <v>75</v>
      </c>
      <c r="C219" s="128">
        <v>109</v>
      </c>
      <c r="D219" s="130">
        <v>1063.18</v>
      </c>
      <c r="E219" s="89">
        <v>2331.1999999999998</v>
      </c>
      <c r="F219" s="88" t="s">
        <v>85</v>
      </c>
      <c r="G219" s="89">
        <v>3394.38</v>
      </c>
      <c r="H219" s="90">
        <v>47468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1063.18</v>
      </c>
    </row>
    <row r="220" spans="1:14" ht="15.75" thickBot="1">
      <c r="A220" s="11" t="str">
        <f t="shared" si="10"/>
        <v>N979067 109</v>
      </c>
      <c r="B220" s="3" t="s">
        <v>75</v>
      </c>
      <c r="C220" s="129"/>
      <c r="D220" s="131"/>
      <c r="E220" s="89">
        <v>2331.1999999999998</v>
      </c>
      <c r="F220" s="88">
        <v>34.17</v>
      </c>
      <c r="G220" s="89">
        <v>3428.55</v>
      </c>
      <c r="H220" s="90">
        <v>47478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1063.18</v>
      </c>
    </row>
    <row r="221" spans="1:14" ht="15.75" thickBot="1">
      <c r="A221" s="11" t="str">
        <f t="shared" si="10"/>
        <v>N979067 110</v>
      </c>
      <c r="B221" s="3" t="s">
        <v>75</v>
      </c>
      <c r="C221" s="128">
        <v>110</v>
      </c>
      <c r="D221" s="130">
        <v>1063.18</v>
      </c>
      <c r="E221" s="89">
        <v>2353.17</v>
      </c>
      <c r="F221" s="88" t="s">
        <v>85</v>
      </c>
      <c r="G221" s="89">
        <v>3416.35</v>
      </c>
      <c r="H221" s="90">
        <v>47499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1063.18</v>
      </c>
    </row>
    <row r="222" spans="1:14" ht="15.75" thickBot="1">
      <c r="A222" s="11" t="str">
        <f t="shared" si="10"/>
        <v>N979067 110</v>
      </c>
      <c r="B222" s="3" t="s">
        <v>75</v>
      </c>
      <c r="C222" s="129"/>
      <c r="D222" s="131"/>
      <c r="E222" s="89">
        <v>2353.17</v>
      </c>
      <c r="F222" s="88">
        <v>34.39</v>
      </c>
      <c r="G222" s="89">
        <v>3450.74</v>
      </c>
      <c r="H222" s="90">
        <v>47509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1063.18</v>
      </c>
    </row>
    <row r="223" spans="1:14" ht="15.75" thickBot="1">
      <c r="A223" s="11" t="str">
        <f t="shared" si="10"/>
        <v>N979067 111</v>
      </c>
      <c r="B223" s="3" t="s">
        <v>75</v>
      </c>
      <c r="C223" s="128">
        <v>111</v>
      </c>
      <c r="D223" s="130">
        <v>1063.18</v>
      </c>
      <c r="E223" s="89">
        <v>2374.44</v>
      </c>
      <c r="F223" s="88" t="s">
        <v>85</v>
      </c>
      <c r="G223" s="89">
        <v>3437.62</v>
      </c>
      <c r="H223" s="90">
        <v>47530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1063.18</v>
      </c>
    </row>
    <row r="224" spans="1:14" ht="15.75" thickBot="1">
      <c r="A224" s="11" t="str">
        <f t="shared" si="10"/>
        <v>N979067 111</v>
      </c>
      <c r="B224" s="3" t="s">
        <v>75</v>
      </c>
      <c r="C224" s="129"/>
      <c r="D224" s="131"/>
      <c r="E224" s="89">
        <v>2374.44</v>
      </c>
      <c r="F224" s="88">
        <v>34.61</v>
      </c>
      <c r="G224" s="89">
        <v>3472.23</v>
      </c>
      <c r="H224" s="90">
        <v>47540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1063.18</v>
      </c>
    </row>
    <row r="225" spans="1:14" ht="15.75" thickBot="1">
      <c r="A225" s="11" t="str">
        <f t="shared" si="10"/>
        <v>N979067 112</v>
      </c>
      <c r="B225" s="3" t="s">
        <v>75</v>
      </c>
      <c r="C225" s="128">
        <v>112</v>
      </c>
      <c r="D225" s="130">
        <v>1063.18</v>
      </c>
      <c r="E225" s="89">
        <v>2393.5700000000002</v>
      </c>
      <c r="F225" s="88" t="s">
        <v>85</v>
      </c>
      <c r="G225" s="89">
        <v>3456.75</v>
      </c>
      <c r="H225" s="90">
        <v>47558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1063.18</v>
      </c>
    </row>
    <row r="226" spans="1:14" ht="15.75" thickBot="1">
      <c r="A226" s="11" t="str">
        <f t="shared" si="10"/>
        <v>N979067 112</v>
      </c>
      <c r="B226" s="3" t="s">
        <v>75</v>
      </c>
      <c r="C226" s="129"/>
      <c r="D226" s="131"/>
      <c r="E226" s="89">
        <v>2393.5700000000002</v>
      </c>
      <c r="F226" s="88">
        <v>34.799999999999997</v>
      </c>
      <c r="G226" s="89">
        <v>3491.55</v>
      </c>
      <c r="H226" s="90">
        <v>47568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1063.18</v>
      </c>
    </row>
    <row r="227" spans="1:14" ht="15.75" thickBot="1">
      <c r="A227" s="11" t="str">
        <f t="shared" si="10"/>
        <v>N979067 113</v>
      </c>
      <c r="B227" s="3" t="s">
        <v>75</v>
      </c>
      <c r="C227" s="128">
        <v>113</v>
      </c>
      <c r="D227" s="130">
        <v>1063.18</v>
      </c>
      <c r="E227" s="89">
        <v>2416.96</v>
      </c>
      <c r="F227" s="88" t="s">
        <v>85</v>
      </c>
      <c r="G227" s="89">
        <v>3480.14</v>
      </c>
      <c r="H227" s="90">
        <v>47589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1063.18</v>
      </c>
    </row>
    <row r="228" spans="1:14" ht="15.75" thickBot="1">
      <c r="A228" s="11" t="str">
        <f t="shared" si="10"/>
        <v>N979067 113</v>
      </c>
      <c r="B228" s="3" t="s">
        <v>75</v>
      </c>
      <c r="C228" s="129"/>
      <c r="D228" s="131"/>
      <c r="E228" s="89">
        <v>2416.96</v>
      </c>
      <c r="F228" s="88">
        <v>35.03</v>
      </c>
      <c r="G228" s="89">
        <v>3515.17</v>
      </c>
      <c r="H228" s="90">
        <v>47599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1063.18</v>
      </c>
    </row>
    <row r="229" spans="1:14" ht="15.75" thickBot="1">
      <c r="A229" s="11" t="str">
        <f t="shared" si="10"/>
        <v>N979067 114</v>
      </c>
      <c r="B229" s="3" t="s">
        <v>75</v>
      </c>
      <c r="C229" s="128">
        <v>114</v>
      </c>
      <c r="D229" s="130">
        <v>1063.18</v>
      </c>
      <c r="E229" s="89">
        <v>2437.52</v>
      </c>
      <c r="F229" s="88" t="s">
        <v>85</v>
      </c>
      <c r="G229" s="89">
        <v>3500.7</v>
      </c>
      <c r="H229" s="90">
        <v>47619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1063.18</v>
      </c>
    </row>
    <row r="230" spans="1:14" ht="15.75" thickBot="1">
      <c r="A230" s="11" t="str">
        <f t="shared" si="10"/>
        <v>N979067 114</v>
      </c>
      <c r="B230" s="3" t="s">
        <v>75</v>
      </c>
      <c r="C230" s="129"/>
      <c r="D230" s="131"/>
      <c r="E230" s="89">
        <v>2437.52</v>
      </c>
      <c r="F230" s="88">
        <v>35.24</v>
      </c>
      <c r="G230" s="89">
        <v>3535.94</v>
      </c>
      <c r="H230" s="90">
        <v>47629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1063.18</v>
      </c>
    </row>
    <row r="231" spans="1:14" ht="15.75" thickBot="1">
      <c r="A231" s="11" t="str">
        <f t="shared" si="10"/>
        <v>N979067 115</v>
      </c>
      <c r="B231" s="3" t="s">
        <v>75</v>
      </c>
      <c r="C231" s="128">
        <v>115</v>
      </c>
      <c r="D231" s="130">
        <v>1063.18</v>
      </c>
      <c r="E231" s="89">
        <v>2459.4899999999998</v>
      </c>
      <c r="F231" s="88" t="s">
        <v>85</v>
      </c>
      <c r="G231" s="89">
        <v>3522.67</v>
      </c>
      <c r="H231" s="90">
        <v>47650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1063.18</v>
      </c>
    </row>
    <row r="232" spans="1:14" ht="15.75" thickBot="1">
      <c r="A232" s="11" t="str">
        <f t="shared" si="10"/>
        <v>N979067 115</v>
      </c>
      <c r="B232" s="3" t="s">
        <v>75</v>
      </c>
      <c r="C232" s="129"/>
      <c r="D232" s="131"/>
      <c r="E232" s="89">
        <v>2459.4899999999998</v>
      </c>
      <c r="F232" s="88">
        <v>35.46</v>
      </c>
      <c r="G232" s="89">
        <v>3558.13</v>
      </c>
      <c r="H232" s="90">
        <v>47660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1063.18</v>
      </c>
    </row>
    <row r="233" spans="1:14" ht="15.75" thickBot="1">
      <c r="A233" s="11" t="str">
        <f t="shared" si="10"/>
        <v>N979067 116</v>
      </c>
      <c r="B233" s="3" t="s">
        <v>75</v>
      </c>
      <c r="C233" s="128">
        <v>116</v>
      </c>
      <c r="D233" s="130">
        <v>1063.18</v>
      </c>
      <c r="E233" s="89">
        <v>2480.04</v>
      </c>
      <c r="F233" s="88" t="s">
        <v>85</v>
      </c>
      <c r="G233" s="89">
        <v>3543.22</v>
      </c>
      <c r="H233" s="90">
        <v>47680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1063.18</v>
      </c>
    </row>
    <row r="234" spans="1:14" ht="15.75" thickBot="1">
      <c r="A234" s="11" t="str">
        <f t="shared" ref="A234:A297" si="13">B234&amp;" "&amp;IF(C234="",C233,C234)</f>
        <v>N979067 116</v>
      </c>
      <c r="B234" s="3" t="s">
        <v>75</v>
      </c>
      <c r="C234" s="129"/>
      <c r="D234" s="131"/>
      <c r="E234" s="89">
        <v>2480.04</v>
      </c>
      <c r="F234" s="88">
        <v>35.67</v>
      </c>
      <c r="G234" s="89">
        <v>3578.89</v>
      </c>
      <c r="H234" s="90">
        <v>47690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1063.18</v>
      </c>
    </row>
    <row r="235" spans="1:14" ht="15.75" thickBot="1">
      <c r="A235" s="11" t="str">
        <f t="shared" si="13"/>
        <v>N979067 117</v>
      </c>
      <c r="B235" s="3" t="s">
        <v>75</v>
      </c>
      <c r="C235" s="128">
        <v>117</v>
      </c>
      <c r="D235" s="130">
        <v>1063.18</v>
      </c>
      <c r="E235" s="89">
        <v>2502.02</v>
      </c>
      <c r="F235" s="88" t="s">
        <v>85</v>
      </c>
      <c r="G235" s="89">
        <v>3565.2</v>
      </c>
      <c r="H235" s="90">
        <v>47711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1063.18</v>
      </c>
    </row>
    <row r="236" spans="1:14" ht="15.75" thickBot="1">
      <c r="A236" s="11" t="str">
        <f t="shared" si="13"/>
        <v>N979067 117</v>
      </c>
      <c r="B236" s="3" t="s">
        <v>75</v>
      </c>
      <c r="C236" s="129"/>
      <c r="D236" s="131"/>
      <c r="E236" s="89">
        <v>2502.02</v>
      </c>
      <c r="F236" s="88">
        <v>35.89</v>
      </c>
      <c r="G236" s="89">
        <v>3601.09</v>
      </c>
      <c r="H236" s="90">
        <v>47721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1063.18</v>
      </c>
    </row>
    <row r="237" spans="1:14" ht="15.75" thickBot="1">
      <c r="A237" s="11" t="str">
        <f t="shared" si="13"/>
        <v>N979067 118</v>
      </c>
      <c r="B237" s="3" t="s">
        <v>75</v>
      </c>
      <c r="C237" s="128">
        <v>118</v>
      </c>
      <c r="D237" s="130">
        <v>1063.18</v>
      </c>
      <c r="E237" s="89">
        <v>2523.2800000000002</v>
      </c>
      <c r="F237" s="88" t="s">
        <v>85</v>
      </c>
      <c r="G237" s="89">
        <v>3586.46</v>
      </c>
      <c r="H237" s="90">
        <v>47742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1063.18</v>
      </c>
    </row>
    <row r="238" spans="1:14" ht="15.75" thickBot="1">
      <c r="A238" s="11" t="str">
        <f t="shared" si="13"/>
        <v>N979067 118</v>
      </c>
      <c r="B238" s="3" t="s">
        <v>75</v>
      </c>
      <c r="C238" s="129"/>
      <c r="D238" s="131"/>
      <c r="E238" s="89">
        <v>2523.2800000000002</v>
      </c>
      <c r="F238" s="88">
        <v>36.1</v>
      </c>
      <c r="G238" s="89">
        <v>3622.56</v>
      </c>
      <c r="H238" s="90">
        <v>47752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1063.18</v>
      </c>
    </row>
    <row r="239" spans="1:14" ht="15.75" thickBot="1">
      <c r="A239" s="11" t="str">
        <f t="shared" si="13"/>
        <v>N979067 119</v>
      </c>
      <c r="B239" s="3" t="s">
        <v>75</v>
      </c>
      <c r="C239" s="128">
        <v>119</v>
      </c>
      <c r="D239" s="130">
        <v>1063.18</v>
      </c>
      <c r="E239" s="89">
        <v>2543.84</v>
      </c>
      <c r="F239" s="88" t="s">
        <v>85</v>
      </c>
      <c r="G239" s="89">
        <v>3607.02</v>
      </c>
      <c r="H239" s="90">
        <v>47772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1063.18</v>
      </c>
    </row>
    <row r="240" spans="1:14" ht="15.75" thickBot="1">
      <c r="A240" s="11" t="str">
        <f t="shared" si="13"/>
        <v>N979067 119</v>
      </c>
      <c r="B240" s="3" t="s">
        <v>75</v>
      </c>
      <c r="C240" s="129"/>
      <c r="D240" s="131"/>
      <c r="E240" s="89">
        <v>2543.84</v>
      </c>
      <c r="F240" s="88">
        <v>36.31</v>
      </c>
      <c r="G240" s="89">
        <v>3643.33</v>
      </c>
      <c r="H240" s="90">
        <v>47782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1063.18</v>
      </c>
    </row>
    <row r="241" spans="1:14" ht="15.75" thickBot="1">
      <c r="A241" s="11" t="str">
        <f t="shared" si="13"/>
        <v>N979067 120</v>
      </c>
      <c r="B241" s="3" t="s">
        <v>75</v>
      </c>
      <c r="C241" s="128">
        <v>120</v>
      </c>
      <c r="D241" s="130">
        <v>1062.8800000000001</v>
      </c>
      <c r="E241" s="89">
        <v>2565.08</v>
      </c>
      <c r="F241" s="88" t="s">
        <v>85</v>
      </c>
      <c r="G241" s="89">
        <v>3627.96</v>
      </c>
      <c r="H241" s="90">
        <v>47803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1062.8800000000001</v>
      </c>
    </row>
    <row r="242" spans="1:14" ht="15.75" thickBot="1">
      <c r="A242" s="11" t="str">
        <f t="shared" si="13"/>
        <v>N979067 120</v>
      </c>
      <c r="B242" s="3" t="s">
        <v>75</v>
      </c>
      <c r="C242" s="129"/>
      <c r="D242" s="131"/>
      <c r="E242" s="89">
        <v>2565.08</v>
      </c>
      <c r="F242" s="88">
        <v>36.520000000000003</v>
      </c>
      <c r="G242" s="89">
        <v>3664.48</v>
      </c>
      <c r="H242" s="90">
        <v>47813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1062.8800000000001</v>
      </c>
    </row>
    <row r="243" spans="1:14">
      <c r="A243" s="11" t="str">
        <f t="shared" si="13"/>
        <v/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/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/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/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/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/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/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/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/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/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/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/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/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/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/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/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/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/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/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/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/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/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/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/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/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/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/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/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/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/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/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/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/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/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/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/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/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/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/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/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/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/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/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/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/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/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/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/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/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/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/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/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/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/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/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/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/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/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/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/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/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/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/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/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/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/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/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/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/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/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/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/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/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/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/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/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/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/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/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/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/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/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/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/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/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/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/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/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/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/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/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/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/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/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/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/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/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/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/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/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/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/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/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/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/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/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/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/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/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/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/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/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/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/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/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/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/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/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/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/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/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/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/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/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/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/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/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/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/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/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/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/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/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/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/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/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/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/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/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/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/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/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/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/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/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/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/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/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/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/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/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/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/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/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/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/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/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/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/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/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/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/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/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/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/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/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/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/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/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/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/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/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/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/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/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/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/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/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/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/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/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/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/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/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/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/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/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/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/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/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/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/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/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/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/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/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/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/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/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/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/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/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/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/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/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/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/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/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/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/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/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/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/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/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/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/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/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/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/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/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/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/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/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/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/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/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/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/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/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/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/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/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/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/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/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/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/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/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/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/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/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/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/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/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/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/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/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/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/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/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/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/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/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/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/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/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/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/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/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/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/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/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/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/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/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/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/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/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/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/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/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/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/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/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/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/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/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/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/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/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/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/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/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/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/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/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/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/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/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/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/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/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/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/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/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/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/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/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/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/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/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/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/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/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/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/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/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/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/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/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/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/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/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/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/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/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/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/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/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/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/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/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/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/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/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/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/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/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/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/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/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/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/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/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/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/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/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/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/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/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/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/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/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/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/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/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/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/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/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/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/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/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/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/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/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/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/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/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/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/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/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/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/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/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/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/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/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/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/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/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/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/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/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/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/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/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/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/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/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/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/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/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/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/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/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/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/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/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/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/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/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/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/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/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/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/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/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/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/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/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/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/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/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/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/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/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/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/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/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/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/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/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/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/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/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/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/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/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/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/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/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/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/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/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/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/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/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/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/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/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/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/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/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/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/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/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/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/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/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/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/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/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/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/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/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/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/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/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/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/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/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/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/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/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/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/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/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/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/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/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/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/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/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/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/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/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/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/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/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/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/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/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/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/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/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/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/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/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/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/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/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/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/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/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/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/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/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/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/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/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/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/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/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/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/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/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/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/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/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/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/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/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/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/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/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/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/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/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/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/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/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/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/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/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/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/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/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/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/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/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/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/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/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/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/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/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/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/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/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/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/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/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/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/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/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/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/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/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/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/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/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/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/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/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/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/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/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/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/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/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/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/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/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/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/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/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/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/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/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/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/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/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/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/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/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/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/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/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/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/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/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/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/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/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/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/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/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/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/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/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/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/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/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/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/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/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/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/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/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/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/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/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/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/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/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/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/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/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/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/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/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/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/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/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/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/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/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/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/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/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/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/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/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/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/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/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/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/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/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/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/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/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/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/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/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/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/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/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/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/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/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/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/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/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/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/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/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/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/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/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/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/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/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/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/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/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/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/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/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/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/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/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/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/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/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/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/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/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/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/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/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/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/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/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/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/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/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/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/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/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/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/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/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/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/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/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/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/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/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/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/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/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/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/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/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/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/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/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/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/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/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/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/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/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/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/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/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/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/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/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/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/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/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/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/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/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/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/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/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/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/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/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/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/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/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/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/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/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/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/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/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/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/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/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/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/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/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/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/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/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/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/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/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/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/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/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/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/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/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/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/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/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/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/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/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/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/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/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/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/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/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/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/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/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/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/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/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/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/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/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/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/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/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/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/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/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/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/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/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/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/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/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/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/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/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/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/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/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/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/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/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/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/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/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/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/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/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/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/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/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/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/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/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/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/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/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/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/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/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/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/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/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/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/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/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/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/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/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/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/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/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/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/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/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/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/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/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/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/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/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/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/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/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/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/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/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/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/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/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/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/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/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/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/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/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/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/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/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/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/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/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/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/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/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/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/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/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/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/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/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/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/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/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/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/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/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/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/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/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/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/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/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/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/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/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/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/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/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/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/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/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/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/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/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/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/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/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/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/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/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/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/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/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/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/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/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/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/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/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/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/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/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/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/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/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/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/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/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/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/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/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/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/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/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/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/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/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/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/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/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/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/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/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/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/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/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/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/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/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/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/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/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/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/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/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/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/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/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/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/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/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/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/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/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/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/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/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/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/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/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/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/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/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/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/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/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/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/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/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/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/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/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/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/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/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/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/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/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/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/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/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/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/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/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/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/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/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/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/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/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/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/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/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/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/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/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/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/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/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/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/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/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/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/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/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/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/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/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/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/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/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/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/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/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/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/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/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/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/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/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/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/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/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/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/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/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/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/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/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/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/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/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/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/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/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/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/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/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/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/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/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/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/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/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/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/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/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/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/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/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/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/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/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/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/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/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/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/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/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/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/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/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/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/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/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/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/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/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/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/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/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/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/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/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/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/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/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/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/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/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/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/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/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/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/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/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/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/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/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/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/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/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/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/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/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/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/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/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/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/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/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/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/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/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/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/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/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/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/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/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/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/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/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/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/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/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/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/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/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/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/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/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/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/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/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/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/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/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/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/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/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/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/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/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/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/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/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/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/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/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/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/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/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/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/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/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/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/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/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/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/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/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/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/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/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/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/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/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/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/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/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/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/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/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/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/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/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/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/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/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/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/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/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/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/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/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/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/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/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/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/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/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/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/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/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/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/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/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/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/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/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/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/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/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/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/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/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/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/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/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/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/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/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/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/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/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/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/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/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/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/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/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/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/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/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/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/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/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/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/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/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/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/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/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/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/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/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/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/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/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/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/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/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/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/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/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/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/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/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/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/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/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/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/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/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/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/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/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/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/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/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/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/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/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/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/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/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/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/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/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/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/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/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/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/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/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/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/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/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/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/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/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/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/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/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/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/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/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241"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C13" sqref="C13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07" t="s">
        <v>86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45017</v>
      </c>
      <c r="C7" s="29">
        <f>SUMIF(SUSS!H:H,'Control de pagos'!K1,SUSS!I:I)</f>
        <v>7332.89</v>
      </c>
      <c r="D7" s="29">
        <f>'Control de pagos'!K2</f>
        <v>0</v>
      </c>
      <c r="E7" s="42">
        <f>C7+D7</f>
        <v>7332.89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I18" sqref="I18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N979067</v>
      </c>
      <c r="C7" s="70">
        <f>SUMIFS('Control de pagos'!N:N,'Control de pagos'!$B:$B,'Audit Contable'!$B7,'Control de pagos'!$I:$I,'Audit Contable'!$G$3,'Control de pagos'!$I:$I,'Audit Contable'!$H$3)</f>
        <v>1063.18</v>
      </c>
      <c r="D7" s="70">
        <f>SUMIFS('Control de pagos'!E:E,'Control de pagos'!$B:$B,'Audit Contable'!$B7,'Control de pagos'!$I:$I,'Audit Contable'!$G$3,'Control de pagos'!$I:$I,'Audit Contable'!$H$3)</f>
        <v>34.729999999999997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34.729999999999997</v>
      </c>
      <c r="G7" s="70">
        <f>C7+F7</f>
        <v>1097.9100000000001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1063.18</v>
      </c>
      <c r="D29" s="71">
        <f t="shared" ref="D29:G29" si="2">SUM(D7:D28)</f>
        <v>34.729999999999997</v>
      </c>
      <c r="E29" s="71">
        <f t="shared" si="2"/>
        <v>0</v>
      </c>
      <c r="F29" s="71">
        <f t="shared" si="2"/>
        <v>34.729999999999997</v>
      </c>
      <c r="G29" s="71">
        <f t="shared" si="2"/>
        <v>1097.9100000000001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2023-05-16T15:36:54Z</dcterms:modified>
</cp:coreProperties>
</file>