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870" windowWidth="11340" windowHeight="5685"/>
  </bookViews>
  <sheets>
    <sheet name="Presupuesto" sheetId="3" r:id="rId1"/>
    <sheet name="Planes" sheetId="4" r:id="rId2"/>
  </sheets>
  <externalReferences>
    <externalReference r:id="rId3"/>
    <externalReference r:id="rId4"/>
    <externalReference r:id="rId5"/>
  </externalReferences>
  <definedNames>
    <definedName name="_xlnm.Print_Area" localSheetId="1">Planes!$A$1:$D$84</definedName>
    <definedName name="_xlnm.Print_Area" localSheetId="0">Presupuesto!$A$1:$AO$18</definedName>
  </definedNames>
  <calcPr calcId="144525"/>
</workbook>
</file>

<file path=xl/calcChain.xml><?xml version="1.0" encoding="utf-8"?>
<calcChain xmlns="http://schemas.openxmlformats.org/spreadsheetml/2006/main">
  <c r="AO10" i="3" l="1"/>
  <c r="AN10" i="3"/>
  <c r="AO11" i="3"/>
  <c r="AO12" i="3"/>
  <c r="AO13" i="3"/>
  <c r="AN12" i="3" l="1"/>
  <c r="AN11" i="3"/>
  <c r="AM12" i="3" l="1"/>
  <c r="AM11" i="3"/>
  <c r="AL11" i="3" l="1"/>
  <c r="AL12" i="3"/>
  <c r="AK12" i="3" l="1"/>
  <c r="AK11" i="3"/>
  <c r="AJ11" i="3" l="1"/>
  <c r="AJ12" i="3"/>
  <c r="AI11" i="3" l="1"/>
  <c r="AI12" i="3"/>
  <c r="AH11" i="3" l="1"/>
  <c r="AH12" i="3"/>
  <c r="AG11" i="3" l="1"/>
  <c r="AG12" i="3"/>
  <c r="AF11" i="3" l="1"/>
  <c r="AF12" i="3"/>
  <c r="AE11" i="3" l="1"/>
  <c r="AE12" i="3"/>
  <c r="AD12" i="3" l="1"/>
  <c r="AD11" i="3"/>
  <c r="AC12" i="3" l="1"/>
  <c r="AC11" i="3"/>
  <c r="AB12" i="3" l="1"/>
  <c r="AB11" i="3"/>
  <c r="V10" i="3" l="1"/>
  <c r="AA12" i="3" l="1"/>
  <c r="AA11" i="3"/>
  <c r="Z11" i="3" l="1"/>
  <c r="Z12" i="3"/>
  <c r="T10" i="3" l="1"/>
  <c r="Y12" i="3"/>
  <c r="Y11" i="3"/>
  <c r="X12" i="3" l="1"/>
  <c r="X11" i="3"/>
  <c r="Y13" i="3" l="1"/>
  <c r="X13" i="3"/>
  <c r="W12" i="3"/>
  <c r="W11" i="3"/>
  <c r="AA13" i="3" l="1"/>
  <c r="Z13" i="3"/>
  <c r="V12" i="3"/>
  <c r="V11" i="3"/>
  <c r="AD13" i="3" l="1"/>
  <c r="AB13" i="3"/>
  <c r="AC13" i="3"/>
  <c r="H10" i="3"/>
  <c r="AE13" i="3" l="1"/>
  <c r="Q10" i="3"/>
  <c r="S10" i="3" s="1"/>
  <c r="D81" i="4"/>
  <c r="D80" i="4"/>
  <c r="B80" i="4"/>
  <c r="D79" i="4"/>
  <c r="D78" i="4"/>
  <c r="B78" i="4"/>
  <c r="N77" i="4"/>
  <c r="I77" i="4"/>
  <c r="D77" i="4"/>
  <c r="N76" i="4"/>
  <c r="L76" i="4"/>
  <c r="I76" i="4"/>
  <c r="G76" i="4"/>
  <c r="D76" i="4"/>
  <c r="B76" i="4"/>
  <c r="N75" i="4"/>
  <c r="I75" i="4"/>
  <c r="D75" i="4"/>
  <c r="N74" i="4"/>
  <c r="L74" i="4"/>
  <c r="I74" i="4"/>
  <c r="G74" i="4"/>
  <c r="D74" i="4"/>
  <c r="B74" i="4"/>
  <c r="N73" i="4"/>
  <c r="I73" i="4"/>
  <c r="D73" i="4"/>
  <c r="N72" i="4"/>
  <c r="L72" i="4"/>
  <c r="I72" i="4"/>
  <c r="G72" i="4"/>
  <c r="D72" i="4"/>
  <c r="B72" i="4"/>
  <c r="N71" i="4"/>
  <c r="I71" i="4"/>
  <c r="D71" i="4"/>
  <c r="N70" i="4"/>
  <c r="L70" i="4"/>
  <c r="I70" i="4"/>
  <c r="G70" i="4"/>
  <c r="D70" i="4"/>
  <c r="B70" i="4"/>
  <c r="N69" i="4"/>
  <c r="I69" i="4"/>
  <c r="D69" i="4"/>
  <c r="N68" i="4"/>
  <c r="L68" i="4"/>
  <c r="I68" i="4"/>
  <c r="G68" i="4"/>
  <c r="D68" i="4"/>
  <c r="B68" i="4"/>
  <c r="N67" i="4"/>
  <c r="I67" i="4"/>
  <c r="D67" i="4"/>
  <c r="N66" i="4"/>
  <c r="L66" i="4"/>
  <c r="I66" i="4"/>
  <c r="G66" i="4"/>
  <c r="D66" i="4"/>
  <c r="B66" i="4"/>
  <c r="N65" i="4"/>
  <c r="I65" i="4"/>
  <c r="D65" i="4"/>
  <c r="N64" i="4"/>
  <c r="L64" i="4"/>
  <c r="I64" i="4"/>
  <c r="G64" i="4"/>
  <c r="D64" i="4"/>
  <c r="B64" i="4"/>
  <c r="N63" i="4"/>
  <c r="I63" i="4"/>
  <c r="D63" i="4"/>
  <c r="N62" i="4"/>
  <c r="I62" i="4"/>
  <c r="D62" i="4"/>
  <c r="B62" i="4"/>
  <c r="N61" i="4"/>
  <c r="I61" i="4"/>
  <c r="D61" i="4"/>
  <c r="N60" i="4"/>
  <c r="L60" i="4"/>
  <c r="I60" i="4"/>
  <c r="G60" i="4"/>
  <c r="D60" i="4"/>
  <c r="B60" i="4"/>
  <c r="N59" i="4"/>
  <c r="I59" i="4"/>
  <c r="D59" i="4"/>
  <c r="N58" i="4"/>
  <c r="L58" i="4"/>
  <c r="I58" i="4"/>
  <c r="G58" i="4"/>
  <c r="D58" i="4"/>
  <c r="B58" i="4"/>
  <c r="N57" i="4"/>
  <c r="I57" i="4"/>
  <c r="D57" i="4"/>
  <c r="N56" i="4"/>
  <c r="L56" i="4"/>
  <c r="I56" i="4"/>
  <c r="G56" i="4"/>
  <c r="D56" i="4"/>
  <c r="B56" i="4"/>
  <c r="N55" i="4"/>
  <c r="I55" i="4"/>
  <c r="D55" i="4"/>
  <c r="N54" i="4"/>
  <c r="L54" i="4"/>
  <c r="I54" i="4"/>
  <c r="G54" i="4"/>
  <c r="D54" i="4"/>
  <c r="B54" i="4"/>
  <c r="N53" i="4"/>
  <c r="I53" i="4"/>
  <c r="D53" i="4"/>
  <c r="N52" i="4"/>
  <c r="L52" i="4"/>
  <c r="I52" i="4"/>
  <c r="G52" i="4"/>
  <c r="D52" i="4"/>
  <c r="B52" i="4"/>
  <c r="N51" i="4"/>
  <c r="I51" i="4"/>
  <c r="D51" i="4"/>
  <c r="N50" i="4"/>
  <c r="L50" i="4"/>
  <c r="I50" i="4"/>
  <c r="G50" i="4"/>
  <c r="D50" i="4"/>
  <c r="B50" i="4"/>
  <c r="N49" i="4"/>
  <c r="I49" i="4"/>
  <c r="D49" i="4"/>
  <c r="N48" i="4"/>
  <c r="L48" i="4"/>
  <c r="I48" i="4"/>
  <c r="G48" i="4"/>
  <c r="D48" i="4"/>
  <c r="B48" i="4"/>
  <c r="N47" i="4"/>
  <c r="I47" i="4"/>
  <c r="D47" i="4"/>
  <c r="N46" i="4"/>
  <c r="I46" i="4"/>
  <c r="D46" i="4"/>
  <c r="N45" i="4"/>
  <c r="I45" i="4"/>
  <c r="D45" i="4"/>
  <c r="N44" i="4"/>
  <c r="L44" i="4"/>
  <c r="I44" i="4"/>
  <c r="G44" i="4"/>
  <c r="D44" i="4"/>
  <c r="B44" i="4"/>
  <c r="N43" i="4"/>
  <c r="I43" i="4"/>
  <c r="D43" i="4"/>
  <c r="N42" i="4"/>
  <c r="L42" i="4"/>
  <c r="I42" i="4"/>
  <c r="G42" i="4"/>
  <c r="D42" i="4"/>
  <c r="B42" i="4"/>
  <c r="N41" i="4"/>
  <c r="I41" i="4"/>
  <c r="D41" i="4"/>
  <c r="N40" i="4"/>
  <c r="L40" i="4"/>
  <c r="I40" i="4"/>
  <c r="G40" i="4"/>
  <c r="D40" i="4"/>
  <c r="B40" i="4"/>
  <c r="N39" i="4"/>
  <c r="I39" i="4"/>
  <c r="D39" i="4"/>
  <c r="N38" i="4"/>
  <c r="L38" i="4"/>
  <c r="I38" i="4"/>
  <c r="G38" i="4"/>
  <c r="D38" i="4"/>
  <c r="B38" i="4"/>
  <c r="N37" i="4"/>
  <c r="I37" i="4"/>
  <c r="D37" i="4"/>
  <c r="N36" i="4"/>
  <c r="L36" i="4"/>
  <c r="I36" i="4"/>
  <c r="G36" i="4"/>
  <c r="D36" i="4"/>
  <c r="B36" i="4"/>
  <c r="N35" i="4"/>
  <c r="I35" i="4"/>
  <c r="D35" i="4"/>
  <c r="N34" i="4"/>
  <c r="L34" i="4"/>
  <c r="I34" i="4"/>
  <c r="G34" i="4"/>
  <c r="D34" i="4"/>
  <c r="B34" i="4"/>
  <c r="N33" i="4"/>
  <c r="I33" i="4"/>
  <c r="D33" i="4"/>
  <c r="N32" i="4"/>
  <c r="L32" i="4"/>
  <c r="I32" i="4"/>
  <c r="G32" i="4"/>
  <c r="D32" i="4"/>
  <c r="B32" i="4"/>
  <c r="N31" i="4"/>
  <c r="I31" i="4"/>
  <c r="D31" i="4"/>
  <c r="N30" i="4"/>
  <c r="I30" i="4"/>
  <c r="D30" i="4"/>
  <c r="N29" i="4"/>
  <c r="I29" i="4"/>
  <c r="D29" i="4"/>
  <c r="N28" i="4"/>
  <c r="I28" i="4"/>
  <c r="D28" i="4"/>
  <c r="N27" i="4"/>
  <c r="I27" i="4"/>
  <c r="D27" i="4"/>
  <c r="N26" i="4"/>
  <c r="I26" i="4"/>
  <c r="D26" i="4"/>
  <c r="N25" i="4"/>
  <c r="I25" i="4"/>
  <c r="D25" i="4"/>
  <c r="N24" i="4"/>
  <c r="I24" i="4"/>
  <c r="D24" i="4"/>
  <c r="N23" i="4"/>
  <c r="I23" i="4"/>
  <c r="D23" i="4"/>
  <c r="N21" i="4"/>
  <c r="I21" i="4"/>
  <c r="D21" i="4"/>
  <c r="N20" i="4"/>
  <c r="I20" i="4"/>
  <c r="D20" i="4"/>
  <c r="N19" i="4"/>
  <c r="I19" i="4"/>
  <c r="D19" i="4"/>
  <c r="N18" i="4"/>
  <c r="I18" i="4"/>
  <c r="D18" i="4"/>
  <c r="N17" i="4"/>
  <c r="I17" i="4"/>
  <c r="D17" i="4"/>
  <c r="N16" i="4"/>
  <c r="I16" i="4"/>
  <c r="D16" i="4"/>
  <c r="N15" i="4"/>
  <c r="I15" i="4"/>
  <c r="D15" i="4"/>
  <c r="N14" i="4"/>
  <c r="I14" i="4"/>
  <c r="D14" i="4"/>
  <c r="N13" i="4"/>
  <c r="I13" i="4"/>
  <c r="D13" i="4"/>
  <c r="N12" i="4"/>
  <c r="I12" i="4"/>
  <c r="D12" i="4"/>
  <c r="N11" i="4"/>
  <c r="L11" i="4"/>
  <c r="I11" i="4"/>
  <c r="G11" i="4"/>
  <c r="D11" i="4"/>
  <c r="B11" i="4"/>
  <c r="N10" i="4"/>
  <c r="I10" i="4"/>
  <c r="D10" i="4"/>
  <c r="N9" i="4"/>
  <c r="I9" i="4"/>
  <c r="D9" i="4"/>
  <c r="O13" i="3"/>
  <c r="N13" i="3"/>
  <c r="M13" i="3"/>
  <c r="L13" i="3"/>
  <c r="K13" i="3"/>
  <c r="J13" i="3"/>
  <c r="I13" i="3"/>
  <c r="H13" i="3"/>
  <c r="G13" i="3"/>
  <c r="F13" i="3"/>
  <c r="E13" i="3"/>
  <c r="D13" i="3"/>
  <c r="P12" i="3"/>
  <c r="Q12" i="3" s="1"/>
  <c r="R12" i="3" s="1"/>
  <c r="S12" i="3" s="1"/>
  <c r="T12" i="3" s="1"/>
  <c r="U12" i="3" s="1"/>
  <c r="P11" i="3"/>
  <c r="P13" i="3" s="1"/>
  <c r="AH10" i="3" l="1"/>
  <c r="AF13" i="3"/>
  <c r="V13" i="3"/>
  <c r="W13" i="3"/>
  <c r="Q11" i="3"/>
  <c r="AG13" i="3" l="1"/>
  <c r="AH13" i="3"/>
  <c r="AJ10" i="3"/>
  <c r="Q13" i="3"/>
  <c r="R11" i="3"/>
  <c r="AJ13" i="3" l="1"/>
  <c r="AK10" i="3"/>
  <c r="AI13" i="3"/>
  <c r="R13" i="3"/>
  <c r="S11" i="3"/>
  <c r="AK13" i="3" l="1"/>
  <c r="AL10" i="3"/>
  <c r="S13" i="3"/>
  <c r="T11" i="3"/>
  <c r="AM10" i="3" l="1"/>
  <c r="AL13" i="3"/>
  <c r="U11" i="3"/>
  <c r="U13" i="3" s="1"/>
  <c r="T13" i="3"/>
  <c r="AN13" i="3" l="1"/>
  <c r="AM13" i="3"/>
</calcChain>
</file>

<file path=xl/sharedStrings.xml><?xml version="1.0" encoding="utf-8"?>
<sst xmlns="http://schemas.openxmlformats.org/spreadsheetml/2006/main" count="48" uniqueCount="27">
  <si>
    <t>FECHA</t>
  </si>
  <si>
    <t>DESCRIPCION</t>
  </si>
  <si>
    <t>TOTAL DEL MES</t>
  </si>
  <si>
    <t>Los importes subrayados son estimados. A la fecha de confección del presente no se cuenta con la información definitiva</t>
  </si>
  <si>
    <t>Convenio Multilateral</t>
  </si>
  <si>
    <t>IVA</t>
  </si>
  <si>
    <t>Flujo de Fondos Impositivo y Previsional Proyectado</t>
  </si>
  <si>
    <t>Deuda</t>
  </si>
  <si>
    <t>CUOTA</t>
  </si>
  <si>
    <t>TOTAL</t>
  </si>
  <si>
    <t>Plan</t>
  </si>
  <si>
    <t>Detalle de Cuotas de Planes Mis Facilidades</t>
  </si>
  <si>
    <t>CADUCIDAD</t>
  </si>
  <si>
    <t>ROYNI S.A.I.C.</t>
  </si>
  <si>
    <t>30 días 2º impaga</t>
  </si>
  <si>
    <t>30 días última cuota</t>
  </si>
  <si>
    <t>A Favor</t>
  </si>
  <si>
    <t>RG 4557</t>
  </si>
  <si>
    <t>M131083</t>
  </si>
  <si>
    <t>Bp-Acciones O Participaciones 2011 Y 2018 - IVA 10-2018 (110 cuotas)</t>
  </si>
  <si>
    <t>IMPAGA</t>
  </si>
  <si>
    <t>O630149</t>
  </si>
  <si>
    <t>IVA 08/2018, 06/2020, 09/2020, 10/2020 y 11/2020</t>
  </si>
  <si>
    <t>O630163</t>
  </si>
  <si>
    <t>F931-SUSS</t>
  </si>
  <si>
    <t>PLAN CADUCO</t>
  </si>
  <si>
    <t>LOS PLANES DE DAVID LOS HACE JORGELINA EN ROMERS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</si>
</sst>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[$-C0A]mmm\-yy;@"/>
  </numFmts>
  <fonts count="2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32"/>
      <name val="Imperial BT"/>
    </font>
    <font>
      <b/>
      <sz val="9"/>
      <color indexed="32"/>
      <name val="Imperial BT"/>
    </font>
    <font>
      <b/>
      <sz val="12"/>
      <name val="Century Gothic"/>
      <family val="2"/>
    </font>
    <font>
      <b/>
      <sz val="9"/>
      <name val="Imperial BT"/>
    </font>
    <font>
      <b/>
      <sz val="16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b/>
      <sz val="13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u/>
      <sz val="13"/>
      <name val="Calisto MT"/>
      <family val="1"/>
    </font>
    <font>
      <b/>
      <i/>
      <u/>
      <sz val="13"/>
      <name val="Bookman Old Style"/>
      <family val="1"/>
    </font>
    <font>
      <b/>
      <u/>
      <sz val="13"/>
      <name val="Bookman Old Style"/>
      <family val="1"/>
    </font>
    <font>
      <sz val="12"/>
      <name val="Bookman Old Style"/>
      <family val="1"/>
    </font>
    <font>
      <b/>
      <sz val="13"/>
      <color rgb="FFFF0000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8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15" fontId="4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5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5" fontId="8" fillId="0" borderId="0" xfId="0" applyNumberFormat="1" applyFont="1" applyFill="1" applyBorder="1" applyAlignment="1">
      <alignment horizontal="left" vertical="center"/>
    </xf>
    <xf numFmtId="15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4" borderId="2" xfId="0" applyFont="1" applyFill="1" applyBorder="1" applyAlignment="1">
      <alignment horizontal="centerContinuous" vertical="center"/>
    </xf>
    <xf numFmtId="164" fontId="14" fillId="4" borderId="2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15" fontId="14" fillId="4" borderId="6" xfId="0" applyNumberFormat="1" applyFont="1" applyFill="1" applyBorder="1" applyAlignment="1">
      <alignment horizontal="center" vertical="center"/>
    </xf>
    <xf numFmtId="3" fontId="14" fillId="0" borderId="0" xfId="2" applyNumberFormat="1" applyFont="1" applyFill="1" applyAlignment="1">
      <alignment horizontal="center" vertical="center"/>
    </xf>
    <xf numFmtId="0" fontId="15" fillId="0" borderId="0" xfId="0" applyFont="1"/>
    <xf numFmtId="0" fontId="18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center" vertical="center"/>
    </xf>
    <xf numFmtId="0" fontId="19" fillId="0" borderId="0" xfId="2" applyFont="1" applyAlignment="1">
      <alignment vertical="center"/>
    </xf>
    <xf numFmtId="0" fontId="19" fillId="0" borderId="0" xfId="2" applyFont="1" applyFill="1" applyAlignment="1">
      <alignment vertical="center"/>
    </xf>
    <xf numFmtId="3" fontId="14" fillId="0" borderId="0" xfId="2" applyNumberFormat="1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Alignment="1">
      <alignment horizont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14" fontId="14" fillId="0" borderId="9" xfId="2" applyNumberFormat="1" applyFont="1" applyFill="1" applyBorder="1" applyAlignment="1">
      <alignment horizontal="center" vertical="center"/>
    </xf>
    <xf numFmtId="44" fontId="15" fillId="0" borderId="9" xfId="2" applyNumberFormat="1" applyFont="1" applyFill="1" applyBorder="1" applyAlignment="1">
      <alignment vertical="center"/>
    </xf>
    <xf numFmtId="44" fontId="14" fillId="0" borderId="10" xfId="2" applyNumberFormat="1" applyFont="1" applyFill="1" applyBorder="1" applyAlignment="1">
      <alignment vertical="center"/>
    </xf>
    <xf numFmtId="14" fontId="14" fillId="0" borderId="11" xfId="2" applyNumberFormat="1" applyFont="1" applyFill="1" applyBorder="1" applyAlignment="1">
      <alignment horizontal="center" vertical="center"/>
    </xf>
    <xf numFmtId="44" fontId="15" fillId="0" borderId="11" xfId="2" applyNumberFormat="1" applyFont="1" applyFill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3" fontId="14" fillId="0" borderId="12" xfId="2" applyNumberFormat="1" applyFont="1" applyFill="1" applyBorder="1" applyAlignment="1">
      <alignment horizontal="center" vertical="center"/>
    </xf>
    <xf numFmtId="44" fontId="14" fillId="4" borderId="13" xfId="2" applyNumberFormat="1" applyFont="1" applyFill="1" applyBorder="1" applyAlignment="1">
      <alignment horizontal="center" vertical="center" wrapText="1"/>
    </xf>
    <xf numFmtId="44" fontId="14" fillId="4" borderId="14" xfId="2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44" fontId="15" fillId="5" borderId="9" xfId="2" applyNumberFormat="1" applyFont="1" applyFill="1" applyBorder="1" applyAlignment="1">
      <alignment vertical="center"/>
    </xf>
    <xf numFmtId="44" fontId="15" fillId="5" borderId="11" xfId="2" applyNumberFormat="1" applyFont="1" applyFill="1" applyBorder="1" applyAlignment="1">
      <alignment vertical="center"/>
    </xf>
    <xf numFmtId="44" fontId="15" fillId="4" borderId="11" xfId="2" applyNumberFormat="1" applyFont="1" applyFill="1" applyBorder="1" applyAlignment="1">
      <alignment vertical="center"/>
    </xf>
    <xf numFmtId="0" fontId="15" fillId="4" borderId="15" xfId="2" applyNumberFormat="1" applyFont="1" applyFill="1" applyBorder="1" applyAlignment="1">
      <alignment horizontal="center" vertical="center"/>
    </xf>
    <xf numFmtId="44" fontId="15" fillId="4" borderId="9" xfId="2" applyNumberFormat="1" applyFont="1" applyFill="1" applyBorder="1" applyAlignment="1">
      <alignment vertical="center"/>
    </xf>
    <xf numFmtId="0" fontId="15" fillId="6" borderId="0" xfId="0" applyFont="1" applyFill="1"/>
    <xf numFmtId="0" fontId="15" fillId="0" borderId="0" xfId="0" applyFont="1" applyFill="1"/>
    <xf numFmtId="15" fontId="15" fillId="0" borderId="16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left" vertical="center"/>
    </xf>
    <xf numFmtId="4" fontId="16" fillId="0" borderId="17" xfId="0" applyNumberFormat="1" applyFont="1" applyFill="1" applyBorder="1" applyAlignment="1">
      <alignment horizontal="right" vertical="center"/>
    </xf>
    <xf numFmtId="4" fontId="17" fillId="0" borderId="18" xfId="0" applyNumberFormat="1" applyFont="1" applyFill="1" applyBorder="1" applyAlignment="1">
      <alignment horizontal="right" vertical="center"/>
    </xf>
    <xf numFmtId="14" fontId="14" fillId="0" borderId="0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44" fontId="15" fillId="0" borderId="0" xfId="2" applyNumberFormat="1" applyFont="1" applyFill="1" applyBorder="1" applyAlignment="1">
      <alignment vertical="center"/>
    </xf>
    <xf numFmtId="44" fontId="14" fillId="0" borderId="0" xfId="2" applyNumberFormat="1" applyFont="1" applyFill="1" applyBorder="1" applyAlignment="1">
      <alignment vertical="center"/>
    </xf>
    <xf numFmtId="14" fontId="14" fillId="0" borderId="30" xfId="2" applyNumberFormat="1" applyFont="1" applyFill="1" applyBorder="1" applyAlignment="1">
      <alignment horizontal="center" vertical="center"/>
    </xf>
    <xf numFmtId="44" fontId="15" fillId="0" borderId="30" xfId="2" applyNumberFormat="1" applyFont="1" applyFill="1" applyBorder="1" applyAlignment="1">
      <alignment vertical="center"/>
    </xf>
    <xf numFmtId="44" fontId="14" fillId="0" borderId="20" xfId="2" applyNumberFormat="1" applyFont="1" applyFill="1" applyBorder="1" applyAlignment="1">
      <alignment vertical="center"/>
    </xf>
    <xf numFmtId="44" fontId="14" fillId="0" borderId="32" xfId="2" applyNumberFormat="1" applyFont="1" applyFill="1" applyBorder="1" applyAlignment="1">
      <alignment vertical="center"/>
    </xf>
    <xf numFmtId="44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0" fillId="0" borderId="0" xfId="0" applyFont="1" applyBorder="1" applyAlignment="1">
      <alignment horizontal="center"/>
    </xf>
    <xf numFmtId="0" fontId="21" fillId="0" borderId="0" xfId="0" applyFont="1"/>
    <xf numFmtId="43" fontId="15" fillId="0" borderId="17" xfId="1" applyFont="1" applyFill="1" applyBorder="1" applyAlignment="1">
      <alignment horizontal="left" vertical="center"/>
    </xf>
    <xf numFmtId="4" fontId="15" fillId="0" borderId="17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15" fontId="15" fillId="5" borderId="16" xfId="0" applyNumberFormat="1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left" vertical="center"/>
    </xf>
    <xf numFmtId="43" fontId="15" fillId="5" borderId="19" xfId="1" applyFont="1" applyFill="1" applyBorder="1" applyAlignment="1">
      <alignment horizontal="left" vertical="center"/>
    </xf>
    <xf numFmtId="4" fontId="16" fillId="5" borderId="17" xfId="0" applyNumberFormat="1" applyFont="1" applyFill="1" applyBorder="1" applyAlignment="1">
      <alignment horizontal="right" vertical="center"/>
    </xf>
    <xf numFmtId="4" fontId="17" fillId="5" borderId="18" xfId="0" applyNumberFormat="1" applyFont="1" applyFill="1" applyBorder="1" applyAlignment="1">
      <alignment horizontal="right" vertical="center"/>
    </xf>
    <xf numFmtId="4" fontId="14" fillId="4" borderId="20" xfId="0" applyNumberFormat="1" applyFont="1" applyFill="1" applyBorder="1" applyAlignment="1">
      <alignment horizontal="right" vertical="center" wrapText="1"/>
    </xf>
    <xf numFmtId="4" fontId="14" fillId="4" borderId="21" xfId="0" applyNumberFormat="1" applyFont="1" applyFill="1" applyBorder="1" applyAlignment="1">
      <alignment horizontal="right" vertical="center" wrapText="1"/>
    </xf>
    <xf numFmtId="4" fontId="14" fillId="4" borderId="22" xfId="0" applyNumberFormat="1" applyFont="1" applyFill="1" applyBorder="1" applyAlignment="1">
      <alignment horizontal="right" vertical="center" wrapText="1"/>
    </xf>
    <xf numFmtId="15" fontId="14" fillId="0" borderId="0" xfId="0" applyNumberFormat="1" applyFont="1" applyFill="1" applyAlignment="1">
      <alignment horizontal="left" vertical="center"/>
    </xf>
    <xf numFmtId="4" fontId="14" fillId="4" borderId="3" xfId="0" applyNumberFormat="1" applyFont="1" applyFill="1" applyBorder="1" applyAlignment="1">
      <alignment horizontal="right" vertical="center" wrapText="1"/>
    </xf>
    <xf numFmtId="0" fontId="14" fillId="4" borderId="4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right" vertical="center" wrapText="1"/>
    </xf>
    <xf numFmtId="0" fontId="14" fillId="4" borderId="22" xfId="0" applyFont="1" applyFill="1" applyBorder="1" applyAlignment="1">
      <alignment horizontal="right" vertical="center" wrapText="1"/>
    </xf>
    <xf numFmtId="0" fontId="15" fillId="0" borderId="28" xfId="2" applyNumberFormat="1" applyFont="1" applyFill="1" applyBorder="1" applyAlignment="1">
      <alignment horizontal="center" vertical="center"/>
    </xf>
    <xf numFmtId="0" fontId="15" fillId="0" borderId="29" xfId="2" applyNumberFormat="1" applyFont="1" applyFill="1" applyBorder="1" applyAlignment="1">
      <alignment horizontal="center" vertical="center"/>
    </xf>
    <xf numFmtId="0" fontId="15" fillId="4" borderId="28" xfId="2" applyNumberFormat="1" applyFont="1" applyFill="1" applyBorder="1" applyAlignment="1">
      <alignment horizontal="center" vertical="center"/>
    </xf>
    <xf numFmtId="0" fontId="15" fillId="4" borderId="29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5" fillId="0" borderId="13" xfId="2" applyFont="1" applyBorder="1" applyAlignment="1">
      <alignment horizontal="center" vertical="center" textRotation="90"/>
    </xf>
    <xf numFmtId="0" fontId="15" fillId="0" borderId="14" xfId="2" applyFont="1" applyBorder="1" applyAlignment="1">
      <alignment horizontal="center" vertical="center" textRotation="90"/>
    </xf>
    <xf numFmtId="0" fontId="15" fillId="0" borderId="31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0</xdr:col>
      <xdr:colOff>419100</xdr:colOff>
      <xdr:row>1</xdr:row>
      <xdr:rowOff>228600</xdr:rowOff>
    </xdr:to>
    <xdr:pic>
      <xdr:nvPicPr>
        <xdr:cNvPr id="22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400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714375</xdr:colOff>
      <xdr:row>0</xdr:row>
      <xdr:rowOff>85725</xdr:rowOff>
    </xdr:from>
    <xdr:to>
      <xdr:col>1</xdr:col>
      <xdr:colOff>1285875</xdr:colOff>
      <xdr:row>1</xdr:row>
      <xdr:rowOff>190500</xdr:rowOff>
    </xdr:to>
    <xdr:pic>
      <xdr:nvPicPr>
        <xdr:cNvPr id="2228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4375" y="85725"/>
          <a:ext cx="1590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19050</xdr:rowOff>
    </xdr:from>
    <xdr:to>
      <xdr:col>0</xdr:col>
      <xdr:colOff>762000</xdr:colOff>
      <xdr:row>1</xdr:row>
      <xdr:rowOff>114300</xdr:rowOff>
    </xdr:to>
    <xdr:pic>
      <xdr:nvPicPr>
        <xdr:cNvPr id="54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905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600075</xdr:colOff>
      <xdr:row>1</xdr:row>
      <xdr:rowOff>104775</xdr:rowOff>
    </xdr:from>
    <xdr:to>
      <xdr:col>3</xdr:col>
      <xdr:colOff>542925</xdr:colOff>
      <xdr:row>2</xdr:row>
      <xdr:rowOff>171450</xdr:rowOff>
    </xdr:to>
    <xdr:pic>
      <xdr:nvPicPr>
        <xdr:cNvPr id="5431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0" y="409575"/>
          <a:ext cx="1590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Roaming\Microsoft\Excel\Nomina%20ROYNI%2005-2022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2/Nomina%20ROYNI%2011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3/Nomina%20ROYNI%200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AG16">
            <v>7744.68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6411.21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6430.21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2"/>
  <sheetViews>
    <sheetView showGridLines="0" showZeros="0" tabSelected="1" zoomScale="70" zoomScaleNormal="70" workbookViewId="0">
      <pane xSplit="3" ySplit="9" topLeftCell="AG10" activePane="bottomRight" state="frozen"/>
      <selection pane="topRight" activeCell="D1" sqref="D1"/>
      <selection pane="bottomLeft" activeCell="A10" sqref="A10"/>
      <selection pane="bottomRight" activeCell="AM22" sqref="AM22"/>
    </sheetView>
  </sheetViews>
  <sheetFormatPr baseColWidth="10" defaultRowHeight="12.75"/>
  <cols>
    <col min="1" max="1" width="15.28515625" style="1" customWidth="1"/>
    <col min="2" max="2" width="39.42578125" style="1" customWidth="1"/>
    <col min="3" max="3" width="22" style="1" customWidth="1"/>
    <col min="4" max="8" width="22" style="1" hidden="1" customWidth="1"/>
    <col min="9" max="14" width="15.42578125" style="1" hidden="1" customWidth="1"/>
    <col min="15" max="18" width="22" style="1" hidden="1" customWidth="1"/>
    <col min="19" max="19" width="20.7109375" style="1" hidden="1" customWidth="1"/>
    <col min="20" max="25" width="20.5703125" style="1" hidden="1" customWidth="1"/>
    <col min="26" max="34" width="20.42578125" style="1" hidden="1" customWidth="1"/>
    <col min="35" max="35" width="23.28515625" style="1" hidden="1" customWidth="1"/>
    <col min="36" max="41" width="23.28515625" style="1" customWidth="1"/>
    <col min="42" max="16384" width="11.42578125" style="1"/>
  </cols>
  <sheetData>
    <row r="1" spans="1:41" customFormat="1" ht="20.25" customHeigh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41" customFormat="1" ht="20.25" customHeigh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41" customFormat="1" ht="9" customHeight="1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41" customFormat="1" ht="13.5" customHeight="1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41" s="19" customFormat="1" ht="18" customHeight="1">
      <c r="A5" s="14" t="s">
        <v>13</v>
      </c>
      <c r="B5" s="14"/>
      <c r="C5" s="14"/>
      <c r="D5" s="14"/>
      <c r="E5" s="15"/>
      <c r="F5" s="16"/>
      <c r="G5" s="17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8"/>
    </row>
    <row r="6" spans="1:41" s="19" customFormat="1" ht="8.25" customHeight="1">
      <c r="A6" s="20"/>
      <c r="B6" s="20"/>
      <c r="C6" s="20"/>
      <c r="D6" s="20"/>
      <c r="E6" s="15"/>
      <c r="F6" s="16"/>
      <c r="G6" s="17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8"/>
    </row>
    <row r="7" spans="1:41" s="31" customFormat="1" ht="18.75" customHeight="1">
      <c r="A7" s="96" t="s">
        <v>6</v>
      </c>
      <c r="B7" s="96"/>
      <c r="C7" s="96"/>
      <c r="D7" s="96"/>
      <c r="E7" s="28"/>
      <c r="F7" s="2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41" s="24" customFormat="1" ht="11.25" customHeight="1" thickBot="1">
      <c r="A8" s="21"/>
      <c r="B8" s="22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41" s="33" customFormat="1" ht="38.25" customHeight="1" thickBot="1">
      <c r="A9" s="39" t="s">
        <v>0</v>
      </c>
      <c r="B9" s="34" t="s">
        <v>1</v>
      </c>
      <c r="C9" s="34"/>
      <c r="D9" s="35">
        <v>43891</v>
      </c>
      <c r="E9" s="35">
        <v>43922</v>
      </c>
      <c r="F9" s="35">
        <v>43983</v>
      </c>
      <c r="G9" s="35">
        <v>44136</v>
      </c>
      <c r="H9" s="35">
        <v>44713</v>
      </c>
      <c r="I9" s="35">
        <v>44714</v>
      </c>
      <c r="J9" s="35">
        <v>44715</v>
      </c>
      <c r="K9" s="35">
        <v>44716</v>
      </c>
      <c r="L9" s="35">
        <v>44717</v>
      </c>
      <c r="M9" s="35">
        <v>44718</v>
      </c>
      <c r="N9" s="35">
        <v>44719</v>
      </c>
      <c r="O9" s="35">
        <v>44743</v>
      </c>
      <c r="P9" s="35">
        <v>44774</v>
      </c>
      <c r="Q9" s="35">
        <v>44805</v>
      </c>
      <c r="R9" s="35">
        <v>44835</v>
      </c>
      <c r="S9" s="35">
        <v>44866</v>
      </c>
      <c r="T9" s="35">
        <v>44897</v>
      </c>
      <c r="U9" s="35">
        <v>44927</v>
      </c>
      <c r="V9" s="35">
        <v>44958</v>
      </c>
      <c r="W9" s="35">
        <v>44986</v>
      </c>
      <c r="X9" s="35">
        <v>45017</v>
      </c>
      <c r="Y9" s="35">
        <v>45047</v>
      </c>
      <c r="Z9" s="35">
        <v>45079</v>
      </c>
      <c r="AA9" s="35">
        <v>45109</v>
      </c>
      <c r="AB9" s="35">
        <v>45140</v>
      </c>
      <c r="AC9" s="35">
        <v>45171</v>
      </c>
      <c r="AD9" s="35">
        <v>45201</v>
      </c>
      <c r="AE9" s="35">
        <v>45233</v>
      </c>
      <c r="AF9" s="35">
        <v>45264</v>
      </c>
      <c r="AG9" s="35">
        <v>45292</v>
      </c>
      <c r="AH9" s="35">
        <v>45324</v>
      </c>
      <c r="AI9" s="35">
        <v>45354</v>
      </c>
      <c r="AJ9" s="35">
        <v>45386</v>
      </c>
      <c r="AK9" s="35">
        <v>45416</v>
      </c>
      <c r="AL9" s="35">
        <v>45444</v>
      </c>
      <c r="AM9" s="35">
        <v>45474</v>
      </c>
      <c r="AN9" s="35">
        <v>45505</v>
      </c>
      <c r="AO9" s="35">
        <v>45537</v>
      </c>
    </row>
    <row r="10" spans="1:41" s="33" customFormat="1" ht="33.75" customHeight="1">
      <c r="A10" s="69">
        <v>45392</v>
      </c>
      <c r="B10" s="70" t="s">
        <v>24</v>
      </c>
      <c r="C10" s="85"/>
      <c r="D10" s="86"/>
      <c r="E10" s="71"/>
      <c r="F10" s="71"/>
      <c r="G10" s="71"/>
      <c r="H10" s="71">
        <f>+'[1]CARGAS SOCIALES'!$AG$16</f>
        <v>7744.68</v>
      </c>
      <c r="I10" s="72"/>
      <c r="J10" s="72"/>
      <c r="K10" s="72"/>
      <c r="L10" s="72"/>
      <c r="M10" s="72"/>
      <c r="N10" s="72"/>
      <c r="O10" s="71">
        <v>9020.1655248618772</v>
      </c>
      <c r="P10" s="71">
        <v>6375</v>
      </c>
      <c r="Q10" s="71">
        <f>+P10</f>
        <v>6375</v>
      </c>
      <c r="R10" s="71">
        <v>6396.21</v>
      </c>
      <c r="S10" s="71">
        <f>+R10</f>
        <v>6396.21</v>
      </c>
      <c r="T10" s="71">
        <f>+'[2]CARGAS SOCIALES'!$Z$16</f>
        <v>6411.21</v>
      </c>
      <c r="U10" s="86">
        <v>6411.21</v>
      </c>
      <c r="V10" s="71">
        <f>+'[3]CARGAS SOCIALES'!$Z$16</f>
        <v>6430.21</v>
      </c>
      <c r="W10" s="71">
        <v>5630.21</v>
      </c>
      <c r="X10" s="71">
        <v>5678.36</v>
      </c>
      <c r="Y10" s="71">
        <v>5695.36</v>
      </c>
      <c r="Z10" s="86">
        <v>5716.36</v>
      </c>
      <c r="AA10" s="71">
        <v>8440.36</v>
      </c>
      <c r="AB10" s="71">
        <v>5756.36</v>
      </c>
      <c r="AC10" s="71">
        <v>5779.36</v>
      </c>
      <c r="AD10" s="71">
        <v>5801.36</v>
      </c>
      <c r="AE10" s="71">
        <v>8820.36</v>
      </c>
      <c r="AF10" s="71">
        <v>8852.36</v>
      </c>
      <c r="AG10" s="71">
        <v>13096.36</v>
      </c>
      <c r="AH10" s="71">
        <f>+AF10</f>
        <v>8852.36</v>
      </c>
      <c r="AI10" s="71">
        <v>11227.89</v>
      </c>
      <c r="AJ10" s="71">
        <f>+AI10</f>
        <v>11227.89</v>
      </c>
      <c r="AK10" s="71">
        <f>+AJ10</f>
        <v>11227.89</v>
      </c>
      <c r="AL10" s="71">
        <f>+AK10</f>
        <v>11227.89</v>
      </c>
      <c r="AM10" s="71">
        <f>+AL10*1.5</f>
        <v>16841.834999999999</v>
      </c>
      <c r="AN10" s="71">
        <f>+AL10</f>
        <v>11227.89</v>
      </c>
      <c r="AO10" s="71">
        <f>+AN10</f>
        <v>11227.89</v>
      </c>
    </row>
    <row r="11" spans="1:41" s="33" customFormat="1" ht="33.75" customHeight="1">
      <c r="A11" s="88">
        <v>45338</v>
      </c>
      <c r="B11" s="89" t="s">
        <v>4</v>
      </c>
      <c r="C11" s="90"/>
      <c r="D11" s="91" t="s">
        <v>16</v>
      </c>
      <c r="E11" s="91" t="s">
        <v>16</v>
      </c>
      <c r="F11" s="91" t="s">
        <v>16</v>
      </c>
      <c r="G11" s="91">
        <v>23858.16</v>
      </c>
      <c r="H11" s="91" t="s">
        <v>16</v>
      </c>
      <c r="I11" s="92"/>
      <c r="J11" s="92"/>
      <c r="K11" s="92"/>
      <c r="L11" s="92"/>
      <c r="M11" s="92"/>
      <c r="N11" s="92"/>
      <c r="O11" s="91" t="s">
        <v>16</v>
      </c>
      <c r="P11" s="91" t="str">
        <f t="shared" ref="P11:AO12" si="0">+O11</f>
        <v>A Favor</v>
      </c>
      <c r="Q11" s="91" t="str">
        <f t="shared" si="0"/>
        <v>A Favor</v>
      </c>
      <c r="R11" s="91" t="str">
        <f t="shared" si="0"/>
        <v>A Favor</v>
      </c>
      <c r="S11" s="91" t="str">
        <f t="shared" si="0"/>
        <v>A Favor</v>
      </c>
      <c r="T11" s="91" t="str">
        <f t="shared" si="0"/>
        <v>A Favor</v>
      </c>
      <c r="U11" s="91" t="str">
        <f t="shared" si="0"/>
        <v>A Favor</v>
      </c>
      <c r="V11" s="91" t="str">
        <f t="shared" si="0"/>
        <v>A Favor</v>
      </c>
      <c r="W11" s="91" t="str">
        <f t="shared" si="0"/>
        <v>A Favor</v>
      </c>
      <c r="X11" s="91" t="str">
        <f t="shared" si="0"/>
        <v>A Favor</v>
      </c>
      <c r="Y11" s="91" t="str">
        <f t="shared" si="0"/>
        <v>A Favor</v>
      </c>
      <c r="Z11" s="91" t="str">
        <f t="shared" si="0"/>
        <v>A Favor</v>
      </c>
      <c r="AA11" s="91" t="str">
        <f t="shared" si="0"/>
        <v>A Favor</v>
      </c>
      <c r="AB11" s="91" t="str">
        <f t="shared" si="0"/>
        <v>A Favor</v>
      </c>
      <c r="AC11" s="91" t="str">
        <f t="shared" si="0"/>
        <v>A Favor</v>
      </c>
      <c r="AD11" s="91" t="str">
        <f t="shared" si="0"/>
        <v>A Favor</v>
      </c>
      <c r="AE11" s="91" t="str">
        <f t="shared" si="0"/>
        <v>A Favor</v>
      </c>
      <c r="AF11" s="91" t="str">
        <f t="shared" si="0"/>
        <v>A Favor</v>
      </c>
      <c r="AG11" s="91" t="str">
        <f t="shared" si="0"/>
        <v>A Favor</v>
      </c>
      <c r="AH11" s="91" t="str">
        <f t="shared" si="0"/>
        <v>A Favor</v>
      </c>
      <c r="AI11" s="91" t="str">
        <f t="shared" si="0"/>
        <v>A Favor</v>
      </c>
      <c r="AJ11" s="91" t="str">
        <f t="shared" si="0"/>
        <v>A Favor</v>
      </c>
      <c r="AK11" s="91" t="str">
        <f t="shared" si="0"/>
        <v>A Favor</v>
      </c>
      <c r="AL11" s="91" t="str">
        <f t="shared" si="0"/>
        <v>A Favor</v>
      </c>
      <c r="AM11" s="91" t="str">
        <f t="shared" si="0"/>
        <v>A Favor</v>
      </c>
      <c r="AN11" s="91" t="str">
        <f t="shared" si="0"/>
        <v>A Favor</v>
      </c>
      <c r="AO11" s="91" t="str">
        <f t="shared" si="0"/>
        <v>A Favor</v>
      </c>
    </row>
    <row r="12" spans="1:41" s="33" customFormat="1" ht="33.75" customHeight="1" thickBot="1">
      <c r="A12" s="88">
        <v>45343</v>
      </c>
      <c r="B12" s="89" t="s">
        <v>5</v>
      </c>
      <c r="C12" s="90"/>
      <c r="D12" s="91" t="s">
        <v>16</v>
      </c>
      <c r="E12" s="91" t="s">
        <v>16</v>
      </c>
      <c r="F12" s="91" t="s">
        <v>16</v>
      </c>
      <c r="G12" s="91">
        <v>1211851.6000000001</v>
      </c>
      <c r="H12" s="91" t="s">
        <v>16</v>
      </c>
      <c r="I12" s="92"/>
      <c r="J12" s="92"/>
      <c r="K12" s="92"/>
      <c r="L12" s="92"/>
      <c r="M12" s="92"/>
      <c r="N12" s="92"/>
      <c r="O12" s="91" t="s">
        <v>16</v>
      </c>
      <c r="P12" s="91" t="str">
        <f t="shared" si="0"/>
        <v>A Favor</v>
      </c>
      <c r="Q12" s="91" t="str">
        <f t="shared" si="0"/>
        <v>A Favor</v>
      </c>
      <c r="R12" s="91" t="str">
        <f t="shared" si="0"/>
        <v>A Favor</v>
      </c>
      <c r="S12" s="91" t="str">
        <f t="shared" si="0"/>
        <v>A Favor</v>
      </c>
      <c r="T12" s="91" t="str">
        <f t="shared" si="0"/>
        <v>A Favor</v>
      </c>
      <c r="U12" s="91" t="str">
        <f t="shared" si="0"/>
        <v>A Favor</v>
      </c>
      <c r="V12" s="91" t="str">
        <f t="shared" si="0"/>
        <v>A Favor</v>
      </c>
      <c r="W12" s="91" t="str">
        <f t="shared" si="0"/>
        <v>A Favor</v>
      </c>
      <c r="X12" s="91" t="str">
        <f t="shared" si="0"/>
        <v>A Favor</v>
      </c>
      <c r="Y12" s="91" t="str">
        <f t="shared" si="0"/>
        <v>A Favor</v>
      </c>
      <c r="Z12" s="91" t="str">
        <f t="shared" si="0"/>
        <v>A Favor</v>
      </c>
      <c r="AA12" s="91" t="str">
        <f t="shared" si="0"/>
        <v>A Favor</v>
      </c>
      <c r="AB12" s="91" t="str">
        <f t="shared" si="0"/>
        <v>A Favor</v>
      </c>
      <c r="AC12" s="91" t="str">
        <f t="shared" si="0"/>
        <v>A Favor</v>
      </c>
      <c r="AD12" s="91" t="str">
        <f t="shared" si="0"/>
        <v>A Favor</v>
      </c>
      <c r="AE12" s="91" t="str">
        <f t="shared" si="0"/>
        <v>A Favor</v>
      </c>
      <c r="AF12" s="91" t="str">
        <f t="shared" si="0"/>
        <v>A Favor</v>
      </c>
      <c r="AG12" s="91" t="str">
        <f t="shared" si="0"/>
        <v>A Favor</v>
      </c>
      <c r="AH12" s="91" t="str">
        <f t="shared" si="0"/>
        <v>A Favor</v>
      </c>
      <c r="AI12" s="91" t="str">
        <f t="shared" si="0"/>
        <v>A Favor</v>
      </c>
      <c r="AJ12" s="91" t="str">
        <f t="shared" si="0"/>
        <v>A Favor</v>
      </c>
      <c r="AK12" s="91" t="str">
        <f t="shared" si="0"/>
        <v>A Favor</v>
      </c>
      <c r="AL12" s="91" t="str">
        <f t="shared" si="0"/>
        <v>A Favor</v>
      </c>
      <c r="AM12" s="91" t="str">
        <f t="shared" si="0"/>
        <v>A Favor</v>
      </c>
      <c r="AN12" s="91" t="str">
        <f t="shared" si="0"/>
        <v>A Favor</v>
      </c>
      <c r="AO12" s="91" t="str">
        <f t="shared" si="0"/>
        <v>A Favor</v>
      </c>
    </row>
    <row r="13" spans="1:41" s="32" customFormat="1" ht="12.95" customHeight="1">
      <c r="A13" s="100" t="s">
        <v>2</v>
      </c>
      <c r="B13" s="101"/>
      <c r="C13" s="36"/>
      <c r="D13" s="97">
        <f t="shared" ref="D13:S13" si="1">SUM(D10:D12)</f>
        <v>0</v>
      </c>
      <c r="E13" s="93">
        <f t="shared" si="1"/>
        <v>0</v>
      </c>
      <c r="F13" s="93">
        <f t="shared" si="1"/>
        <v>0</v>
      </c>
      <c r="G13" s="93">
        <f t="shared" si="1"/>
        <v>1235709.76</v>
      </c>
      <c r="H13" s="93">
        <f t="shared" si="1"/>
        <v>7744.68</v>
      </c>
      <c r="I13" s="93">
        <f t="shared" si="1"/>
        <v>0</v>
      </c>
      <c r="J13" s="93">
        <f t="shared" si="1"/>
        <v>0</v>
      </c>
      <c r="K13" s="93">
        <f t="shared" si="1"/>
        <v>0</v>
      </c>
      <c r="L13" s="93">
        <f t="shared" si="1"/>
        <v>0</v>
      </c>
      <c r="M13" s="93">
        <f t="shared" si="1"/>
        <v>0</v>
      </c>
      <c r="N13" s="93">
        <f t="shared" si="1"/>
        <v>0</v>
      </c>
      <c r="O13" s="93">
        <f t="shared" si="1"/>
        <v>9020.1655248618772</v>
      </c>
      <c r="P13" s="93">
        <f t="shared" si="1"/>
        <v>6375</v>
      </c>
      <c r="Q13" s="93">
        <f t="shared" si="1"/>
        <v>6375</v>
      </c>
      <c r="R13" s="93">
        <f t="shared" si="1"/>
        <v>6396.21</v>
      </c>
      <c r="S13" s="93">
        <f t="shared" si="1"/>
        <v>6396.21</v>
      </c>
      <c r="T13" s="93">
        <f t="shared" ref="T13:U13" si="2">SUM(T10:T12)</f>
        <v>6411.21</v>
      </c>
      <c r="U13" s="93">
        <f t="shared" si="2"/>
        <v>6411.21</v>
      </c>
      <c r="V13" s="93">
        <f t="shared" ref="V13" si="3">SUM(V10:V12)</f>
        <v>6430.21</v>
      </c>
      <c r="W13" s="93">
        <f t="shared" ref="W13:X13" si="4">SUM(W10:W12)</f>
        <v>5630.21</v>
      </c>
      <c r="X13" s="93">
        <f t="shared" si="4"/>
        <v>5678.36</v>
      </c>
      <c r="Y13" s="93">
        <f t="shared" ref="Y13:Z13" si="5">SUM(Y10:Y12)</f>
        <v>5695.36</v>
      </c>
      <c r="Z13" s="93">
        <f t="shared" si="5"/>
        <v>5716.36</v>
      </c>
      <c r="AA13" s="93">
        <f t="shared" ref="AA13" si="6">SUM(AA10:AA12)</f>
        <v>8440.36</v>
      </c>
      <c r="AB13" s="93">
        <f t="shared" ref="AB13:AC13" si="7">SUM(AB10:AB12)</f>
        <v>5756.36</v>
      </c>
      <c r="AC13" s="93">
        <f t="shared" si="7"/>
        <v>5779.36</v>
      </c>
      <c r="AD13" s="93">
        <f t="shared" ref="AD13:AE13" si="8">SUM(AD10:AD12)</f>
        <v>5801.36</v>
      </c>
      <c r="AE13" s="93">
        <f t="shared" si="8"/>
        <v>8820.36</v>
      </c>
      <c r="AF13" s="93">
        <f t="shared" ref="AF13:AG13" si="9">SUM(AF10:AF12)</f>
        <v>8852.36</v>
      </c>
      <c r="AG13" s="93">
        <f t="shared" si="9"/>
        <v>13096.36</v>
      </c>
      <c r="AH13" s="93">
        <f t="shared" ref="AH13:AI13" si="10">SUM(AH10:AH12)</f>
        <v>8852.36</v>
      </c>
      <c r="AI13" s="93">
        <f t="shared" si="10"/>
        <v>11227.89</v>
      </c>
      <c r="AJ13" s="93">
        <f t="shared" ref="AJ13:AK13" si="11">SUM(AJ10:AJ12)</f>
        <v>11227.89</v>
      </c>
      <c r="AK13" s="93">
        <f t="shared" si="11"/>
        <v>11227.89</v>
      </c>
      <c r="AL13" s="93">
        <f t="shared" ref="AL13:AM13" si="12">SUM(AL10:AL12)</f>
        <v>11227.89</v>
      </c>
      <c r="AM13" s="93">
        <f t="shared" si="12"/>
        <v>16841.834999999999</v>
      </c>
      <c r="AN13" s="93">
        <f t="shared" ref="AN13:AO13" si="13">SUM(AN10:AN12)</f>
        <v>11227.89</v>
      </c>
      <c r="AO13" s="93">
        <f t="shared" si="13"/>
        <v>11227.89</v>
      </c>
    </row>
    <row r="14" spans="1:41" s="32" customFormat="1" ht="12.95" customHeight="1">
      <c r="A14" s="102"/>
      <c r="B14" s="103"/>
      <c r="C14" s="37"/>
      <c r="D14" s="98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94"/>
      <c r="AN14" s="94"/>
      <c r="AO14" s="94"/>
    </row>
    <row r="15" spans="1:41" s="32" customFormat="1" ht="11.25" customHeight="1" thickBot="1">
      <c r="A15" s="104"/>
      <c r="B15" s="105"/>
      <c r="C15" s="38"/>
      <c r="D15" s="99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95"/>
      <c r="AN15" s="95"/>
      <c r="AO15" s="95"/>
    </row>
    <row r="16" spans="1:41" s="25" customFormat="1" ht="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41" s="25" customFormat="1" ht="15">
      <c r="A17" s="27" t="s">
        <v>3</v>
      </c>
      <c r="B17" s="26"/>
      <c r="C17" s="26"/>
      <c r="D17" s="26"/>
    </row>
    <row r="18" spans="1:41">
      <c r="A18" s="3"/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AH18" s="87"/>
      <c r="AI18" s="87"/>
      <c r="AJ18" s="87"/>
      <c r="AK18" s="87"/>
      <c r="AL18" s="87"/>
      <c r="AM18" s="87"/>
      <c r="AN18" s="87"/>
      <c r="AO18" s="87"/>
    </row>
    <row r="19" spans="1:4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41">
      <c r="A20" s="3"/>
      <c r="B20" s="3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41" ht="25.5" customHeight="1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41" ht="27.75" customHeight="1"/>
  </sheetData>
  <mergeCells count="40">
    <mergeCell ref="AO13:AO15"/>
    <mergeCell ref="AL13:AL15"/>
    <mergeCell ref="AK13:AK15"/>
    <mergeCell ref="AJ13:AJ15"/>
    <mergeCell ref="AH13:AH15"/>
    <mergeCell ref="AG13:AG15"/>
    <mergeCell ref="AF13:AF15"/>
    <mergeCell ref="AE13:AE15"/>
    <mergeCell ref="AI13:AI15"/>
    <mergeCell ref="AD13:AD15"/>
    <mergeCell ref="AC13:AC15"/>
    <mergeCell ref="AB13:AB15"/>
    <mergeCell ref="AA13:AA15"/>
    <mergeCell ref="Z13:Z15"/>
    <mergeCell ref="Y13:Y15"/>
    <mergeCell ref="W13:W15"/>
    <mergeCell ref="X13:X15"/>
    <mergeCell ref="Q13:Q15"/>
    <mergeCell ref="P13:P15"/>
    <mergeCell ref="T13:T15"/>
    <mergeCell ref="V13:V15"/>
    <mergeCell ref="S13:S15"/>
    <mergeCell ref="R13:R15"/>
    <mergeCell ref="U13:U15"/>
    <mergeCell ref="AN13:AN15"/>
    <mergeCell ref="AM13:AM15"/>
    <mergeCell ref="A7:D7"/>
    <mergeCell ref="D13:D15"/>
    <mergeCell ref="A13:B15"/>
    <mergeCell ref="E13:E15"/>
    <mergeCell ref="O13:O15"/>
    <mergeCell ref="M13:M15"/>
    <mergeCell ref="N13:N15"/>
    <mergeCell ref="K13:K15"/>
    <mergeCell ref="F13:F15"/>
    <mergeCell ref="G13:G15"/>
    <mergeCell ref="H13:H15"/>
    <mergeCell ref="L13:L15"/>
    <mergeCell ref="I13:I15"/>
    <mergeCell ref="J13:J15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6"/>
  <sheetViews>
    <sheetView zoomScale="70" zoomScaleNormal="70" workbookViewId="0">
      <pane ySplit="8" topLeftCell="A9" activePane="bottomLeft" state="frozen"/>
      <selection pane="bottomLeft" activeCell="G3" sqref="G3"/>
    </sheetView>
  </sheetViews>
  <sheetFormatPr baseColWidth="10" defaultRowHeight="24" customHeight="1"/>
  <cols>
    <col min="1" max="1" width="19.5703125" style="41" customWidth="1"/>
    <col min="2" max="2" width="5.7109375" style="41" customWidth="1"/>
    <col min="3" max="3" width="24.7109375" style="41" customWidth="1"/>
    <col min="4" max="4" width="36.5703125" style="41" customWidth="1"/>
    <col min="5" max="5" width="24.7109375" style="41" customWidth="1"/>
    <col min="6" max="6" width="18.85546875" style="41" bestFit="1" customWidth="1"/>
    <col min="7" max="7" width="11.42578125" style="41"/>
    <col min="8" max="8" width="29.5703125" style="41" bestFit="1" customWidth="1"/>
    <col min="9" max="9" width="20.28515625" style="41" bestFit="1" customWidth="1"/>
    <col min="10" max="10" width="11.42578125" style="41"/>
    <col min="11" max="11" width="27" style="41" customWidth="1"/>
    <col min="12" max="12" width="11.42578125" style="41"/>
    <col min="13" max="13" width="25.85546875" style="41" bestFit="1" customWidth="1"/>
    <col min="14" max="14" width="20.28515625" style="41" bestFit="1" customWidth="1"/>
    <col min="15" max="16384" width="11.42578125" style="41"/>
  </cols>
  <sheetData>
    <row r="1" spans="1:14" ht="24" customHeight="1">
      <c r="A1" s="40"/>
      <c r="B1" s="40"/>
      <c r="C1" s="40"/>
      <c r="D1" s="40"/>
      <c r="E1" s="40"/>
      <c r="H1" s="84" t="s">
        <v>26</v>
      </c>
    </row>
    <row r="2" spans="1:14" ht="24" customHeight="1">
      <c r="A2" s="58"/>
      <c r="B2" s="58"/>
      <c r="C2" s="58"/>
      <c r="D2" s="58"/>
      <c r="E2" s="58"/>
    </row>
    <row r="3" spans="1:14" ht="24" customHeight="1">
      <c r="A3" s="56" t="s">
        <v>13</v>
      </c>
      <c r="B3" s="42"/>
      <c r="C3" s="43"/>
      <c r="D3" s="42"/>
      <c r="E3" s="43"/>
    </row>
    <row r="4" spans="1:14" ht="24" customHeight="1">
      <c r="A4" s="57" t="s">
        <v>11</v>
      </c>
      <c r="B4" s="45"/>
      <c r="C4" s="46"/>
      <c r="D4" s="45"/>
      <c r="E4" s="46"/>
    </row>
    <row r="5" spans="1:14" ht="17.25" customHeight="1">
      <c r="A5" s="44"/>
      <c r="B5" s="45"/>
      <c r="C5" s="43"/>
      <c r="D5" s="45"/>
      <c r="E5" s="43"/>
    </row>
    <row r="6" spans="1:14" ht="16.5" customHeight="1" thickBot="1">
      <c r="A6" s="47"/>
      <c r="B6" s="47"/>
      <c r="C6" s="48" t="s">
        <v>17</v>
      </c>
      <c r="D6" s="47"/>
      <c r="E6" s="48"/>
      <c r="F6" s="48"/>
      <c r="K6" s="48"/>
    </row>
    <row r="7" spans="1:14" ht="78" customHeight="1">
      <c r="A7" s="49" t="s">
        <v>7</v>
      </c>
      <c r="B7" s="114" t="s">
        <v>8</v>
      </c>
      <c r="C7" s="59" t="s">
        <v>19</v>
      </c>
      <c r="D7" s="112" t="s">
        <v>9</v>
      </c>
      <c r="F7" s="49" t="s">
        <v>7</v>
      </c>
      <c r="G7" s="114" t="s">
        <v>8</v>
      </c>
      <c r="H7" s="59" t="s">
        <v>22</v>
      </c>
      <c r="I7" s="112" t="s">
        <v>9</v>
      </c>
      <c r="K7" s="49" t="s">
        <v>7</v>
      </c>
      <c r="L7" s="114" t="s">
        <v>8</v>
      </c>
      <c r="M7" s="59" t="s">
        <v>22</v>
      </c>
      <c r="N7" s="112" t="s">
        <v>9</v>
      </c>
    </row>
    <row r="8" spans="1:14" ht="24" customHeight="1" thickBot="1">
      <c r="A8" s="50" t="s">
        <v>10</v>
      </c>
      <c r="B8" s="115"/>
      <c r="C8" s="60" t="s">
        <v>18</v>
      </c>
      <c r="D8" s="113"/>
      <c r="F8" s="50" t="s">
        <v>10</v>
      </c>
      <c r="G8" s="115"/>
      <c r="H8" s="60" t="s">
        <v>21</v>
      </c>
      <c r="I8" s="113"/>
      <c r="K8" s="50" t="s">
        <v>10</v>
      </c>
      <c r="L8" s="115"/>
      <c r="M8" s="60" t="s">
        <v>23</v>
      </c>
      <c r="N8" s="113"/>
    </row>
    <row r="9" spans="1:14" ht="24" hidden="1" customHeight="1" thickBot="1">
      <c r="A9" s="51">
        <v>43481</v>
      </c>
      <c r="B9" s="108">
        <v>2</v>
      </c>
      <c r="C9" s="52"/>
      <c r="D9" s="53" t="e">
        <f>+#REF!</f>
        <v>#REF!</v>
      </c>
      <c r="F9" s="51">
        <v>43481</v>
      </c>
      <c r="G9" s="108">
        <v>2</v>
      </c>
      <c r="H9" s="52"/>
      <c r="I9" s="53" t="e">
        <f>+#REF!</f>
        <v>#REF!</v>
      </c>
      <c r="K9" s="51">
        <v>43481</v>
      </c>
      <c r="L9" s="108">
        <v>2</v>
      </c>
      <c r="M9" s="52"/>
      <c r="N9" s="53" t="e">
        <f>+#REF!</f>
        <v>#REF!</v>
      </c>
    </row>
    <row r="10" spans="1:14" ht="24" hidden="1" customHeight="1" thickBot="1">
      <c r="A10" s="54">
        <v>43491</v>
      </c>
      <c r="B10" s="109"/>
      <c r="C10" s="63">
        <v>3905.81</v>
      </c>
      <c r="D10" s="53" t="e">
        <f>+#REF!</f>
        <v>#REF!</v>
      </c>
      <c r="F10" s="54">
        <v>43491</v>
      </c>
      <c r="G10" s="109"/>
      <c r="H10" s="63">
        <v>3905.81</v>
      </c>
      <c r="I10" s="53" t="e">
        <f>+#REF!</f>
        <v>#REF!</v>
      </c>
      <c r="K10" s="54">
        <v>43491</v>
      </c>
      <c r="L10" s="109"/>
      <c r="M10" s="63">
        <v>3905.81</v>
      </c>
      <c r="N10" s="53" t="e">
        <f>+#REF!</f>
        <v>#REF!</v>
      </c>
    </row>
    <row r="11" spans="1:14" ht="24" hidden="1" customHeight="1" thickBot="1">
      <c r="A11" s="51">
        <v>43512</v>
      </c>
      <c r="B11" s="108">
        <f>+B9+1</f>
        <v>3</v>
      </c>
      <c r="C11" s="62">
        <v>3867.14</v>
      </c>
      <c r="D11" s="53" t="e">
        <f>+#REF!</f>
        <v>#REF!</v>
      </c>
      <c r="F11" s="51">
        <v>43512</v>
      </c>
      <c r="G11" s="108">
        <f>+G9+1</f>
        <v>3</v>
      </c>
      <c r="H11" s="62">
        <v>3867.14</v>
      </c>
      <c r="I11" s="53" t="e">
        <f>+#REF!</f>
        <v>#REF!</v>
      </c>
      <c r="K11" s="51">
        <v>43512</v>
      </c>
      <c r="L11" s="108">
        <f>+L9+1</f>
        <v>3</v>
      </c>
      <c r="M11" s="62">
        <v>3867.14</v>
      </c>
      <c r="N11" s="53" t="e">
        <f>+#REF!</f>
        <v>#REF!</v>
      </c>
    </row>
    <row r="12" spans="1:14" ht="24" hidden="1" customHeight="1" thickBot="1">
      <c r="A12" s="54">
        <v>43522</v>
      </c>
      <c r="B12" s="109"/>
      <c r="C12" s="55"/>
      <c r="D12" s="53" t="e">
        <f>+#REF!</f>
        <v>#REF!</v>
      </c>
      <c r="F12" s="54">
        <v>43522</v>
      </c>
      <c r="G12" s="109"/>
      <c r="H12" s="55"/>
      <c r="I12" s="53" t="e">
        <f>+#REF!</f>
        <v>#REF!</v>
      </c>
      <c r="K12" s="54">
        <v>43522</v>
      </c>
      <c r="L12" s="109"/>
      <c r="M12" s="55"/>
      <c r="N12" s="53" t="e">
        <f>+#REF!</f>
        <v>#REF!</v>
      </c>
    </row>
    <row r="13" spans="1:14" ht="24" hidden="1" customHeight="1" thickBot="1">
      <c r="A13" s="51">
        <v>43540</v>
      </c>
      <c r="B13" s="108"/>
      <c r="C13" s="55"/>
      <c r="D13" s="53" t="e">
        <f>+#REF!</f>
        <v>#REF!</v>
      </c>
      <c r="F13" s="51">
        <v>43540</v>
      </c>
      <c r="G13" s="108"/>
      <c r="H13" s="55"/>
      <c r="I13" s="53" t="e">
        <f>+#REF!</f>
        <v>#REF!</v>
      </c>
      <c r="K13" s="51">
        <v>43540</v>
      </c>
      <c r="L13" s="108"/>
      <c r="M13" s="55"/>
      <c r="N13" s="53" t="e">
        <f>+#REF!</f>
        <v>#REF!</v>
      </c>
    </row>
    <row r="14" spans="1:14" ht="24" hidden="1" customHeight="1" thickBot="1">
      <c r="A14" s="54">
        <v>43550</v>
      </c>
      <c r="B14" s="109"/>
      <c r="C14" s="55"/>
      <c r="D14" s="53" t="e">
        <f>+#REF!</f>
        <v>#REF!</v>
      </c>
      <c r="F14" s="54">
        <v>43550</v>
      </c>
      <c r="G14" s="109"/>
      <c r="H14" s="55"/>
      <c r="I14" s="53" t="e">
        <f>+#REF!</f>
        <v>#REF!</v>
      </c>
      <c r="K14" s="54">
        <v>43550</v>
      </c>
      <c r="L14" s="109"/>
      <c r="M14" s="55"/>
      <c r="N14" s="53" t="e">
        <f>+#REF!</f>
        <v>#REF!</v>
      </c>
    </row>
    <row r="15" spans="1:14" ht="24" hidden="1" customHeight="1" thickBot="1">
      <c r="A15" s="54">
        <v>43571</v>
      </c>
      <c r="B15" s="110"/>
      <c r="C15" s="64"/>
      <c r="D15" s="53" t="e">
        <f>+#REF!+C15</f>
        <v>#REF!</v>
      </c>
      <c r="F15" s="54">
        <v>43571</v>
      </c>
      <c r="G15" s="110"/>
      <c r="H15" s="64"/>
      <c r="I15" s="53" t="e">
        <f>+#REF!+H15</f>
        <v>#REF!</v>
      </c>
      <c r="K15" s="54">
        <v>43571</v>
      </c>
      <c r="L15" s="110"/>
      <c r="M15" s="64"/>
      <c r="N15" s="53" t="e">
        <f>+#REF!+M15</f>
        <v>#REF!</v>
      </c>
    </row>
    <row r="16" spans="1:14" ht="24" hidden="1" customHeight="1" thickBot="1">
      <c r="A16" s="51">
        <v>43581</v>
      </c>
      <c r="B16" s="111"/>
      <c r="C16" s="64"/>
      <c r="D16" s="53" t="e">
        <f>+#REF!+C16</f>
        <v>#REF!</v>
      </c>
      <c r="F16" s="51">
        <v>43581</v>
      </c>
      <c r="G16" s="111"/>
      <c r="H16" s="64"/>
      <c r="I16" s="53" t="e">
        <f>+#REF!+H16</f>
        <v>#REF!</v>
      </c>
      <c r="K16" s="51">
        <v>43581</v>
      </c>
      <c r="L16" s="111"/>
      <c r="M16" s="64"/>
      <c r="N16" s="53" t="e">
        <f>+#REF!+M16</f>
        <v>#REF!</v>
      </c>
    </row>
    <row r="17" spans="1:14" ht="24" hidden="1" customHeight="1" thickBot="1">
      <c r="A17" s="51">
        <v>43601</v>
      </c>
      <c r="B17" s="110"/>
      <c r="C17" s="64"/>
      <c r="D17" s="53" t="e">
        <f>+#REF!+C17</f>
        <v>#REF!</v>
      </c>
      <c r="F17" s="51">
        <v>43601</v>
      </c>
      <c r="G17" s="110"/>
      <c r="H17" s="64"/>
      <c r="I17" s="53" t="e">
        <f>+#REF!+H17</f>
        <v>#REF!</v>
      </c>
      <c r="K17" s="51">
        <v>43601</v>
      </c>
      <c r="L17" s="110"/>
      <c r="M17" s="64"/>
      <c r="N17" s="53" t="e">
        <f>+#REF!+M17</f>
        <v>#REF!</v>
      </c>
    </row>
    <row r="18" spans="1:14" ht="24" hidden="1" customHeight="1" thickBot="1">
      <c r="A18" s="51">
        <v>43611</v>
      </c>
      <c r="B18" s="111"/>
      <c r="C18" s="64"/>
      <c r="D18" s="53" t="e">
        <f>+#REF!+C18</f>
        <v>#REF!</v>
      </c>
      <c r="F18" s="51">
        <v>43611</v>
      </c>
      <c r="G18" s="111"/>
      <c r="H18" s="64"/>
      <c r="I18" s="53" t="e">
        <f>+#REF!+H18</f>
        <v>#REF!</v>
      </c>
      <c r="K18" s="51">
        <v>43611</v>
      </c>
      <c r="L18" s="111"/>
      <c r="M18" s="64"/>
      <c r="N18" s="53" t="e">
        <f>+#REF!+M18</f>
        <v>#REF!</v>
      </c>
    </row>
    <row r="19" spans="1:14" ht="24" hidden="1" customHeight="1" thickBot="1">
      <c r="A19" s="51">
        <v>43632</v>
      </c>
      <c r="B19" s="110"/>
      <c r="C19" s="64"/>
      <c r="D19" s="53" t="e">
        <f>+#REF!+C19</f>
        <v>#REF!</v>
      </c>
      <c r="F19" s="51">
        <v>43632</v>
      </c>
      <c r="G19" s="110"/>
      <c r="H19" s="64"/>
      <c r="I19" s="53" t="e">
        <f>+#REF!+H19</f>
        <v>#REF!</v>
      </c>
      <c r="K19" s="51">
        <v>43632</v>
      </c>
      <c r="L19" s="110"/>
      <c r="M19" s="64"/>
      <c r="N19" s="53" t="e">
        <f>+#REF!+M19</f>
        <v>#REF!</v>
      </c>
    </row>
    <row r="20" spans="1:14" ht="24" hidden="1" customHeight="1" thickBot="1">
      <c r="A20" s="51">
        <v>43642</v>
      </c>
      <c r="B20" s="111"/>
      <c r="C20" s="64"/>
      <c r="D20" s="53" t="e">
        <f>+#REF!+C20</f>
        <v>#REF!</v>
      </c>
      <c r="F20" s="51">
        <v>43642</v>
      </c>
      <c r="G20" s="111"/>
      <c r="H20" s="64"/>
      <c r="I20" s="53" t="e">
        <f>+#REF!+H20</f>
        <v>#REF!</v>
      </c>
      <c r="K20" s="51">
        <v>43642</v>
      </c>
      <c r="L20" s="111"/>
      <c r="M20" s="64"/>
      <c r="N20" s="53" t="e">
        <f>+#REF!+M20</f>
        <v>#REF!</v>
      </c>
    </row>
    <row r="21" spans="1:14" ht="24" hidden="1" customHeight="1" thickBot="1">
      <c r="A21" s="51">
        <v>43662</v>
      </c>
      <c r="B21" s="110"/>
      <c r="C21" s="64"/>
      <c r="D21" s="53" t="e">
        <f>+#REF!+C21</f>
        <v>#REF!</v>
      </c>
      <c r="F21" s="51">
        <v>43662</v>
      </c>
      <c r="G21" s="110"/>
      <c r="H21" s="64"/>
      <c r="I21" s="53" t="e">
        <f>+#REF!+H21</f>
        <v>#REF!</v>
      </c>
      <c r="K21" s="51">
        <v>43662</v>
      </c>
      <c r="L21" s="110"/>
      <c r="M21" s="64"/>
      <c r="N21" s="53" t="e">
        <f>+#REF!+M21</f>
        <v>#REF!</v>
      </c>
    </row>
    <row r="22" spans="1:14" ht="24" hidden="1" customHeight="1" thickBot="1">
      <c r="A22" s="51">
        <v>43672</v>
      </c>
      <c r="B22" s="111"/>
      <c r="C22" s="64"/>
      <c r="D22" s="53">
        <v>0</v>
      </c>
      <c r="F22" s="51">
        <v>43672</v>
      </c>
      <c r="G22" s="111"/>
      <c r="H22" s="64"/>
      <c r="I22" s="53">
        <v>0</v>
      </c>
      <c r="K22" s="51">
        <v>43672</v>
      </c>
      <c r="L22" s="111"/>
      <c r="M22" s="64"/>
      <c r="N22" s="53">
        <v>0</v>
      </c>
    </row>
    <row r="23" spans="1:14" ht="24" hidden="1" customHeight="1" thickBot="1">
      <c r="A23" s="51">
        <v>43689</v>
      </c>
      <c r="B23" s="65"/>
      <c r="C23" s="64"/>
      <c r="D23" s="53" t="e">
        <f>+#REF!+C23</f>
        <v>#REF!</v>
      </c>
      <c r="F23" s="51">
        <v>43689</v>
      </c>
      <c r="G23" s="65"/>
      <c r="H23" s="64"/>
      <c r="I23" s="53" t="e">
        <f>+#REF!+H23</f>
        <v>#REF!</v>
      </c>
      <c r="K23" s="51">
        <v>43689</v>
      </c>
      <c r="L23" s="65"/>
      <c r="M23" s="64"/>
      <c r="N23" s="53" t="e">
        <f>+#REF!+M23</f>
        <v>#REF!</v>
      </c>
    </row>
    <row r="24" spans="1:14" ht="24" hidden="1" customHeight="1" thickBot="1">
      <c r="A24" s="51">
        <v>43693</v>
      </c>
      <c r="B24" s="110"/>
      <c r="C24" s="64"/>
      <c r="D24" s="53" t="e">
        <f>+#REF!+C24</f>
        <v>#REF!</v>
      </c>
      <c r="F24" s="51">
        <v>43693</v>
      </c>
      <c r="G24" s="110"/>
      <c r="H24" s="64"/>
      <c r="I24" s="53" t="e">
        <f>+#REF!+H24</f>
        <v>#REF!</v>
      </c>
      <c r="K24" s="51">
        <v>43693</v>
      </c>
      <c r="L24" s="110"/>
      <c r="M24" s="64"/>
      <c r="N24" s="53" t="e">
        <f>+#REF!+M24</f>
        <v>#REF!</v>
      </c>
    </row>
    <row r="25" spans="1:14" ht="24" hidden="1" customHeight="1" thickBot="1">
      <c r="A25" s="51">
        <v>43703</v>
      </c>
      <c r="B25" s="111"/>
      <c r="C25" s="64"/>
      <c r="D25" s="53" t="e">
        <f>+#REF!+C25</f>
        <v>#REF!</v>
      </c>
      <c r="F25" s="51">
        <v>43703</v>
      </c>
      <c r="G25" s="111"/>
      <c r="H25" s="64"/>
      <c r="I25" s="53" t="e">
        <f>+#REF!+H25</f>
        <v>#REF!</v>
      </c>
      <c r="K25" s="51">
        <v>43703</v>
      </c>
      <c r="L25" s="111"/>
      <c r="M25" s="64"/>
      <c r="N25" s="53" t="e">
        <f>+#REF!+M25</f>
        <v>#REF!</v>
      </c>
    </row>
    <row r="26" spans="1:14" ht="24" hidden="1" customHeight="1" thickBot="1">
      <c r="A26" s="51">
        <v>43724</v>
      </c>
      <c r="B26" s="110"/>
      <c r="C26" s="64"/>
      <c r="D26" s="53" t="e">
        <f>+#REF!+C26</f>
        <v>#REF!</v>
      </c>
      <c r="F26" s="51">
        <v>43724</v>
      </c>
      <c r="G26" s="110"/>
      <c r="H26" s="64"/>
      <c r="I26" s="53" t="e">
        <f>+#REF!+H26</f>
        <v>#REF!</v>
      </c>
      <c r="K26" s="51">
        <v>43724</v>
      </c>
      <c r="L26" s="110"/>
      <c r="M26" s="64"/>
      <c r="N26" s="53" t="e">
        <f>+#REF!+M26</f>
        <v>#REF!</v>
      </c>
    </row>
    <row r="27" spans="1:14" ht="24" hidden="1" customHeight="1" thickBot="1">
      <c r="A27" s="51">
        <v>43734</v>
      </c>
      <c r="B27" s="111"/>
      <c r="C27" s="64"/>
      <c r="D27" s="53" t="e">
        <f>+#REF!+C27</f>
        <v>#REF!</v>
      </c>
      <c r="F27" s="51">
        <v>43734</v>
      </c>
      <c r="G27" s="111"/>
      <c r="H27" s="64"/>
      <c r="I27" s="53" t="e">
        <f>+#REF!+H27</f>
        <v>#REF!</v>
      </c>
      <c r="K27" s="51">
        <v>43734</v>
      </c>
      <c r="L27" s="111"/>
      <c r="M27" s="64"/>
      <c r="N27" s="53" t="e">
        <f>+#REF!+M27</f>
        <v>#REF!</v>
      </c>
    </row>
    <row r="28" spans="1:14" ht="24" hidden="1" customHeight="1" thickBot="1">
      <c r="A28" s="54">
        <v>43754</v>
      </c>
      <c r="B28" s="110"/>
      <c r="C28" s="66"/>
      <c r="D28" s="53" t="e">
        <f>+#REF!+C28</f>
        <v>#REF!</v>
      </c>
      <c r="F28" s="54">
        <v>43754</v>
      </c>
      <c r="G28" s="110"/>
      <c r="H28" s="66"/>
      <c r="I28" s="53" t="e">
        <f>+#REF!+H28</f>
        <v>#REF!</v>
      </c>
      <c r="K28" s="54">
        <v>43754</v>
      </c>
      <c r="L28" s="110"/>
      <c r="M28" s="66"/>
      <c r="N28" s="53" t="e">
        <f>+#REF!+M28</f>
        <v>#REF!</v>
      </c>
    </row>
    <row r="29" spans="1:14" ht="24" hidden="1" customHeight="1" thickBot="1">
      <c r="A29" s="54">
        <v>43764</v>
      </c>
      <c r="B29" s="111"/>
      <c r="C29" s="64"/>
      <c r="D29" s="53" t="e">
        <f>+#REF!+C29</f>
        <v>#REF!</v>
      </c>
      <c r="F29" s="54">
        <v>43764</v>
      </c>
      <c r="G29" s="111"/>
      <c r="H29" s="64"/>
      <c r="I29" s="53" t="e">
        <f>+#REF!+H29</f>
        <v>#REF!</v>
      </c>
      <c r="K29" s="54">
        <v>43764</v>
      </c>
      <c r="L29" s="111"/>
      <c r="M29" s="64"/>
      <c r="N29" s="53" t="e">
        <f>+#REF!+M29</f>
        <v>#REF!</v>
      </c>
    </row>
    <row r="30" spans="1:14" ht="24" hidden="1" customHeight="1" thickBot="1">
      <c r="A30" s="54">
        <v>43785</v>
      </c>
      <c r="B30" s="110"/>
      <c r="C30" s="66"/>
      <c r="D30" s="53" t="e">
        <f>+#REF!+C30</f>
        <v>#REF!</v>
      </c>
      <c r="F30" s="54">
        <v>43785</v>
      </c>
      <c r="G30" s="110"/>
      <c r="H30" s="66"/>
      <c r="I30" s="53" t="e">
        <f>+#REF!+H30</f>
        <v>#REF!</v>
      </c>
      <c r="K30" s="54">
        <v>43785</v>
      </c>
      <c r="L30" s="110"/>
      <c r="M30" s="66"/>
      <c r="N30" s="53" t="e">
        <f>+#REF!+M30</f>
        <v>#REF!</v>
      </c>
    </row>
    <row r="31" spans="1:14" ht="24" hidden="1" customHeight="1" thickBot="1">
      <c r="A31" s="54">
        <v>43795</v>
      </c>
      <c r="B31" s="111"/>
      <c r="C31" s="64"/>
      <c r="D31" s="53" t="e">
        <f>+#REF!+C31</f>
        <v>#REF!</v>
      </c>
      <c r="E31" s="67" t="s">
        <v>20</v>
      </c>
      <c r="F31" s="54">
        <v>43795</v>
      </c>
      <c r="G31" s="111"/>
      <c r="H31" s="64"/>
      <c r="I31" s="53" t="e">
        <f>+#REF!+H31</f>
        <v>#REF!</v>
      </c>
      <c r="K31" s="54">
        <v>43795</v>
      </c>
      <c r="L31" s="111"/>
      <c r="M31" s="64"/>
      <c r="N31" s="53" t="e">
        <f>+#REF!+M31</f>
        <v>#REF!</v>
      </c>
    </row>
    <row r="32" spans="1:14" ht="24" hidden="1" customHeight="1" thickBot="1">
      <c r="A32" s="54">
        <v>43815</v>
      </c>
      <c r="B32" s="108">
        <f>+B30+1</f>
        <v>1</v>
      </c>
      <c r="C32" s="62">
        <v>3591.01</v>
      </c>
      <c r="D32" s="53" t="e">
        <f>+#REF!+C32</f>
        <v>#REF!</v>
      </c>
      <c r="F32" s="54">
        <v>43815</v>
      </c>
      <c r="G32" s="108">
        <f>+G30+1</f>
        <v>1</v>
      </c>
      <c r="H32" s="62">
        <v>3591.01</v>
      </c>
      <c r="I32" s="53" t="e">
        <f>+#REF!+H32</f>
        <v>#REF!</v>
      </c>
      <c r="K32" s="54">
        <v>43815</v>
      </c>
      <c r="L32" s="108">
        <f>+L30+1</f>
        <v>1</v>
      </c>
      <c r="M32" s="62">
        <v>3591.01</v>
      </c>
      <c r="N32" s="53" t="e">
        <f>+#REF!+M32</f>
        <v>#REF!</v>
      </c>
    </row>
    <row r="33" spans="1:14" ht="24" hidden="1" customHeight="1" thickBot="1">
      <c r="A33" s="54">
        <v>43825</v>
      </c>
      <c r="B33" s="109"/>
      <c r="C33" s="52"/>
      <c r="D33" s="53" t="e">
        <f>+#REF!+C33</f>
        <v>#REF!</v>
      </c>
      <c r="F33" s="54">
        <v>43825</v>
      </c>
      <c r="G33" s="109"/>
      <c r="H33" s="52"/>
      <c r="I33" s="53" t="e">
        <f>+#REF!+H33</f>
        <v>#REF!</v>
      </c>
      <c r="K33" s="54">
        <v>43825</v>
      </c>
      <c r="L33" s="109"/>
      <c r="M33" s="52"/>
      <c r="N33" s="53" t="e">
        <f>+#REF!+M33</f>
        <v>#REF!</v>
      </c>
    </row>
    <row r="34" spans="1:14" ht="24" hidden="1" customHeight="1" thickBot="1">
      <c r="A34" s="54">
        <v>43846</v>
      </c>
      <c r="B34" s="108">
        <f>+B32+1</f>
        <v>2</v>
      </c>
      <c r="C34" s="62">
        <v>3543.32</v>
      </c>
      <c r="D34" s="53" t="e">
        <f>+#REF!+C34</f>
        <v>#REF!</v>
      </c>
      <c r="F34" s="54">
        <v>43846</v>
      </c>
      <c r="G34" s="108">
        <f>+G32+1</f>
        <v>2</v>
      </c>
      <c r="H34" s="62">
        <v>3543.32</v>
      </c>
      <c r="I34" s="53" t="e">
        <f>+#REF!+H34</f>
        <v>#REF!</v>
      </c>
      <c r="K34" s="54">
        <v>43846</v>
      </c>
      <c r="L34" s="108">
        <f>+L32+1</f>
        <v>2</v>
      </c>
      <c r="M34" s="62">
        <v>3543.32</v>
      </c>
      <c r="N34" s="53" t="e">
        <f>+#REF!+M34</f>
        <v>#REF!</v>
      </c>
    </row>
    <row r="35" spans="1:14" ht="24" hidden="1" customHeight="1" thickBot="1">
      <c r="A35" s="51">
        <v>43856</v>
      </c>
      <c r="B35" s="109"/>
      <c r="C35" s="52"/>
      <c r="D35" s="53" t="e">
        <f>+#REF!+C35</f>
        <v>#REF!</v>
      </c>
      <c r="F35" s="51">
        <v>43856</v>
      </c>
      <c r="G35" s="109"/>
      <c r="H35" s="52"/>
      <c r="I35" s="53" t="e">
        <f>+#REF!+H35</f>
        <v>#REF!</v>
      </c>
      <c r="K35" s="51">
        <v>43856</v>
      </c>
      <c r="L35" s="109"/>
      <c r="M35" s="52"/>
      <c r="N35" s="53" t="e">
        <f>+#REF!+M35</f>
        <v>#REF!</v>
      </c>
    </row>
    <row r="36" spans="1:14" ht="24" hidden="1" customHeight="1" thickBot="1">
      <c r="A36" s="54">
        <v>43877</v>
      </c>
      <c r="B36" s="108">
        <f>+B34+1</f>
        <v>3</v>
      </c>
      <c r="C36" s="62">
        <v>3520.73</v>
      </c>
      <c r="D36" s="53" t="e">
        <f>+#REF!+C36</f>
        <v>#REF!</v>
      </c>
      <c r="F36" s="54">
        <v>43877</v>
      </c>
      <c r="G36" s="108">
        <f>+G34+1</f>
        <v>3</v>
      </c>
      <c r="H36" s="62">
        <v>3520.73</v>
      </c>
      <c r="I36" s="53" t="e">
        <f>+#REF!+H36</f>
        <v>#REF!</v>
      </c>
      <c r="K36" s="54">
        <v>43877</v>
      </c>
      <c r="L36" s="108">
        <f>+L34+1</f>
        <v>3</v>
      </c>
      <c r="M36" s="62">
        <v>3520.73</v>
      </c>
      <c r="N36" s="53" t="e">
        <f>+#REF!+M36</f>
        <v>#REF!</v>
      </c>
    </row>
    <row r="37" spans="1:14" ht="24" hidden="1" customHeight="1" thickBot="1">
      <c r="A37" s="54">
        <v>43887</v>
      </c>
      <c r="B37" s="109"/>
      <c r="C37" s="52"/>
      <c r="D37" s="53" t="e">
        <f>+#REF!+C37</f>
        <v>#REF!</v>
      </c>
      <c r="F37" s="54">
        <v>43887</v>
      </c>
      <c r="G37" s="109"/>
      <c r="H37" s="52"/>
      <c r="I37" s="53" t="e">
        <f>+#REF!+H37</f>
        <v>#REF!</v>
      </c>
      <c r="K37" s="54">
        <v>43887</v>
      </c>
      <c r="L37" s="109"/>
      <c r="M37" s="52"/>
      <c r="N37" s="53" t="e">
        <f>+#REF!+M37</f>
        <v>#REF!</v>
      </c>
    </row>
    <row r="38" spans="1:14" ht="24" hidden="1" customHeight="1" thickBot="1">
      <c r="A38" s="54">
        <v>43906</v>
      </c>
      <c r="B38" s="108">
        <f>+B36+1</f>
        <v>4</v>
      </c>
      <c r="C38" s="62">
        <v>3498.14</v>
      </c>
      <c r="D38" s="53" t="e">
        <f>+#REF!+C38</f>
        <v>#REF!</v>
      </c>
      <c r="F38" s="54">
        <v>43906</v>
      </c>
      <c r="G38" s="108">
        <f>+G36+1</f>
        <v>4</v>
      </c>
      <c r="H38" s="62">
        <v>3498.14</v>
      </c>
      <c r="I38" s="53" t="e">
        <f>+#REF!+H38</f>
        <v>#REF!</v>
      </c>
      <c r="K38" s="54">
        <v>43906</v>
      </c>
      <c r="L38" s="108">
        <f>+L36+1</f>
        <v>4</v>
      </c>
      <c r="M38" s="62">
        <v>3498.14</v>
      </c>
      <c r="N38" s="53" t="e">
        <f>+#REF!+M38</f>
        <v>#REF!</v>
      </c>
    </row>
    <row r="39" spans="1:14" ht="24" hidden="1" customHeight="1" thickBot="1">
      <c r="A39" s="54">
        <v>43916</v>
      </c>
      <c r="B39" s="109"/>
      <c r="C39" s="52"/>
      <c r="D39" s="53" t="e">
        <f>+#REF!+C39</f>
        <v>#REF!</v>
      </c>
      <c r="F39" s="54">
        <v>43916</v>
      </c>
      <c r="G39" s="109"/>
      <c r="H39" s="52"/>
      <c r="I39" s="53" t="e">
        <f>+#REF!+H39</f>
        <v>#REF!</v>
      </c>
      <c r="K39" s="54">
        <v>43916</v>
      </c>
      <c r="L39" s="109"/>
      <c r="M39" s="52"/>
      <c r="N39" s="53" t="e">
        <f>+#REF!+M39</f>
        <v>#REF!</v>
      </c>
    </row>
    <row r="40" spans="1:14" ht="24" hidden="1" customHeight="1" thickBot="1">
      <c r="A40" s="54">
        <v>43937</v>
      </c>
      <c r="B40" s="108">
        <f>+B38+1</f>
        <v>5</v>
      </c>
      <c r="C40" s="62">
        <v>2776.63</v>
      </c>
      <c r="D40" s="53" t="e">
        <f>+#REF!+C40</f>
        <v>#REF!</v>
      </c>
      <c r="F40" s="54">
        <v>43937</v>
      </c>
      <c r="G40" s="108">
        <f>+G38+1</f>
        <v>5</v>
      </c>
      <c r="H40" s="62">
        <v>2776.63</v>
      </c>
      <c r="I40" s="53" t="e">
        <f>+#REF!+H40</f>
        <v>#REF!</v>
      </c>
      <c r="K40" s="54">
        <v>43937</v>
      </c>
      <c r="L40" s="108">
        <f>+L38+1</f>
        <v>5</v>
      </c>
      <c r="M40" s="62">
        <v>2776.63</v>
      </c>
      <c r="N40" s="53" t="e">
        <f>+#REF!+M40</f>
        <v>#REF!</v>
      </c>
    </row>
    <row r="41" spans="1:14" ht="24" hidden="1" customHeight="1" thickBot="1">
      <c r="A41" s="54">
        <v>43947</v>
      </c>
      <c r="B41" s="109"/>
      <c r="C41" s="52"/>
      <c r="D41" s="53" t="e">
        <f>+#REF!+C41</f>
        <v>#REF!</v>
      </c>
      <c r="F41" s="54">
        <v>43947</v>
      </c>
      <c r="G41" s="109"/>
      <c r="H41" s="52"/>
      <c r="I41" s="53" t="e">
        <f>+#REF!+H41</f>
        <v>#REF!</v>
      </c>
      <c r="K41" s="54">
        <v>43947</v>
      </c>
      <c r="L41" s="109"/>
      <c r="M41" s="52"/>
      <c r="N41" s="53" t="e">
        <f>+#REF!+M41</f>
        <v>#REF!</v>
      </c>
    </row>
    <row r="42" spans="1:14" ht="24" hidden="1" customHeight="1" thickBot="1">
      <c r="A42" s="54">
        <v>43967</v>
      </c>
      <c r="B42" s="108">
        <f>+B40+1</f>
        <v>6</v>
      </c>
      <c r="C42" s="62">
        <v>2760.63</v>
      </c>
      <c r="D42" s="53" t="e">
        <f>+#REF!+C42</f>
        <v>#REF!</v>
      </c>
      <c r="E42" s="68"/>
      <c r="F42" s="54">
        <v>43967</v>
      </c>
      <c r="G42" s="108">
        <f>+G40+1</f>
        <v>6</v>
      </c>
      <c r="H42" s="62">
        <v>2760.63</v>
      </c>
      <c r="I42" s="53" t="e">
        <f>+#REF!+H42</f>
        <v>#REF!</v>
      </c>
      <c r="K42" s="54">
        <v>43967</v>
      </c>
      <c r="L42" s="108">
        <f>+L40+1</f>
        <v>6</v>
      </c>
      <c r="M42" s="62">
        <v>2760.63</v>
      </c>
      <c r="N42" s="53" t="e">
        <f>+#REF!+M42</f>
        <v>#REF!</v>
      </c>
    </row>
    <row r="43" spans="1:14" ht="24" hidden="1" customHeight="1" thickBot="1">
      <c r="A43" s="54">
        <v>43977</v>
      </c>
      <c r="B43" s="109"/>
      <c r="C43" s="52"/>
      <c r="D43" s="53" t="e">
        <f>+#REF!+C43</f>
        <v>#REF!</v>
      </c>
      <c r="F43" s="54">
        <v>43977</v>
      </c>
      <c r="G43" s="109"/>
      <c r="H43" s="52"/>
      <c r="I43" s="53" t="e">
        <f>+#REF!+H43</f>
        <v>#REF!</v>
      </c>
      <c r="K43" s="54">
        <v>43977</v>
      </c>
      <c r="L43" s="109"/>
      <c r="M43" s="52"/>
      <c r="N43" s="53" t="e">
        <f>+#REF!+M43</f>
        <v>#REF!</v>
      </c>
    </row>
    <row r="44" spans="1:14" ht="24" hidden="1" customHeight="1" thickBot="1">
      <c r="A44" s="54">
        <v>43998</v>
      </c>
      <c r="B44" s="108">
        <f>+B42+1</f>
        <v>7</v>
      </c>
      <c r="C44" s="62">
        <v>2744.64</v>
      </c>
      <c r="D44" s="53">
        <f>+C44</f>
        <v>2744.64</v>
      </c>
      <c r="F44" s="54">
        <v>43998</v>
      </c>
      <c r="G44" s="108">
        <f>+G42+1</f>
        <v>7</v>
      </c>
      <c r="H44" s="62">
        <v>2744.64</v>
      </c>
      <c r="I44" s="53">
        <f>+H44</f>
        <v>2744.64</v>
      </c>
      <c r="K44" s="54">
        <v>43998</v>
      </c>
      <c r="L44" s="108">
        <f>+L42+1</f>
        <v>7</v>
      </c>
      <c r="M44" s="62">
        <v>2744.64</v>
      </c>
      <c r="N44" s="53">
        <f>+M44</f>
        <v>2744.64</v>
      </c>
    </row>
    <row r="45" spans="1:14" ht="24" hidden="1" customHeight="1" thickBot="1">
      <c r="A45" s="51">
        <v>44008</v>
      </c>
      <c r="B45" s="109"/>
      <c r="C45" s="52">
        <v>2767.51</v>
      </c>
      <c r="D45" s="53">
        <f t="shared" ref="D45:D67" si="0">+C45</f>
        <v>2767.51</v>
      </c>
      <c r="F45" s="51">
        <v>44008</v>
      </c>
      <c r="G45" s="109"/>
      <c r="H45" s="52">
        <v>2767.51</v>
      </c>
      <c r="I45" s="53">
        <f t="shared" ref="I45:I77" si="1">+H45</f>
        <v>2767.51</v>
      </c>
      <c r="K45" s="51">
        <v>44008</v>
      </c>
      <c r="L45" s="109"/>
      <c r="M45" s="52">
        <v>2767.51</v>
      </c>
      <c r="N45" s="53">
        <f t="shared" ref="N45:N77" si="2">+M45</f>
        <v>2767.51</v>
      </c>
    </row>
    <row r="46" spans="1:14" ht="24" hidden="1" customHeight="1" thickBot="1">
      <c r="A46" s="54">
        <v>44028</v>
      </c>
      <c r="B46" s="108">
        <v>8</v>
      </c>
      <c r="C46" s="52">
        <v>2739.77</v>
      </c>
      <c r="D46" s="53">
        <f t="shared" si="0"/>
        <v>2739.77</v>
      </c>
      <c r="E46" s="41" t="s">
        <v>20</v>
      </c>
      <c r="F46" s="54">
        <v>44028</v>
      </c>
      <c r="G46" s="108">
        <v>8</v>
      </c>
      <c r="H46" s="52">
        <v>2739.77</v>
      </c>
      <c r="I46" s="53">
        <f t="shared" si="1"/>
        <v>2739.77</v>
      </c>
      <c r="K46" s="54">
        <v>44028</v>
      </c>
      <c r="L46" s="108">
        <v>8</v>
      </c>
      <c r="M46" s="52">
        <v>2739.77</v>
      </c>
      <c r="N46" s="53">
        <f t="shared" si="2"/>
        <v>2739.77</v>
      </c>
    </row>
    <row r="47" spans="1:14" ht="24" hidden="1" customHeight="1" thickBot="1">
      <c r="A47" s="54">
        <v>44086</v>
      </c>
      <c r="B47" s="109"/>
      <c r="C47" s="62">
        <v>2883.44</v>
      </c>
      <c r="D47" s="53">
        <f t="shared" si="0"/>
        <v>2883.44</v>
      </c>
      <c r="F47" s="54">
        <v>44086</v>
      </c>
      <c r="G47" s="109"/>
      <c r="H47" s="62">
        <v>2883.44</v>
      </c>
      <c r="I47" s="53">
        <f t="shared" si="1"/>
        <v>2883.44</v>
      </c>
      <c r="K47" s="54">
        <v>44086</v>
      </c>
      <c r="L47" s="109"/>
      <c r="M47" s="62">
        <v>2883.44</v>
      </c>
      <c r="N47" s="53">
        <f t="shared" si="2"/>
        <v>2883.44</v>
      </c>
    </row>
    <row r="48" spans="1:14" ht="24" hidden="1" customHeight="1" thickBot="1">
      <c r="A48" s="54">
        <v>44059</v>
      </c>
      <c r="B48" s="108">
        <f>+B46+1</f>
        <v>9</v>
      </c>
      <c r="C48" s="52">
        <v>2723.67</v>
      </c>
      <c r="D48" s="53">
        <f t="shared" si="0"/>
        <v>2723.67</v>
      </c>
      <c r="E48" s="41" t="s">
        <v>20</v>
      </c>
      <c r="F48" s="54">
        <v>44059</v>
      </c>
      <c r="G48" s="108">
        <f>+G46+1</f>
        <v>9</v>
      </c>
      <c r="H48" s="52">
        <v>2723.67</v>
      </c>
      <c r="I48" s="53">
        <f t="shared" si="1"/>
        <v>2723.67</v>
      </c>
      <c r="K48" s="54">
        <v>44059</v>
      </c>
      <c r="L48" s="108">
        <f>+L46+1</f>
        <v>9</v>
      </c>
      <c r="M48" s="52">
        <v>2723.67</v>
      </c>
      <c r="N48" s="53">
        <f t="shared" si="2"/>
        <v>2723.67</v>
      </c>
    </row>
    <row r="49" spans="1:38" ht="24" hidden="1" customHeight="1" thickBot="1">
      <c r="A49" s="54">
        <v>44069</v>
      </c>
      <c r="B49" s="109"/>
      <c r="C49" s="63">
        <v>2748.73</v>
      </c>
      <c r="D49" s="53">
        <f t="shared" si="0"/>
        <v>2748.73</v>
      </c>
      <c r="F49" s="54">
        <v>44069</v>
      </c>
      <c r="G49" s="109"/>
      <c r="H49" s="63">
        <v>2748.73</v>
      </c>
      <c r="I49" s="53">
        <f t="shared" si="1"/>
        <v>2748.73</v>
      </c>
      <c r="K49" s="54">
        <v>44069</v>
      </c>
      <c r="L49" s="109"/>
      <c r="M49" s="63">
        <v>2748.73</v>
      </c>
      <c r="N49" s="53">
        <f t="shared" si="2"/>
        <v>2748.73</v>
      </c>
    </row>
    <row r="50" spans="1:38" ht="24" hidden="1" customHeight="1" thickBot="1">
      <c r="A50" s="54">
        <v>44090</v>
      </c>
      <c r="B50" s="108">
        <f>+B48+1</f>
        <v>10</v>
      </c>
      <c r="C50" s="62">
        <v>2707.56</v>
      </c>
      <c r="D50" s="53">
        <f t="shared" si="0"/>
        <v>2707.56</v>
      </c>
      <c r="F50" s="54">
        <v>44090</v>
      </c>
      <c r="G50" s="108">
        <f>+G48+1</f>
        <v>10</v>
      </c>
      <c r="H50" s="62">
        <v>2707.56</v>
      </c>
      <c r="I50" s="53">
        <f t="shared" si="1"/>
        <v>2707.56</v>
      </c>
      <c r="K50" s="54">
        <v>44090</v>
      </c>
      <c r="L50" s="108">
        <f>+L48+1</f>
        <v>10</v>
      </c>
      <c r="M50" s="62">
        <v>2707.56</v>
      </c>
      <c r="N50" s="53">
        <f t="shared" si="2"/>
        <v>2707.56</v>
      </c>
    </row>
    <row r="51" spans="1:38" ht="24" hidden="1" customHeight="1" thickBot="1">
      <c r="A51" s="54">
        <v>44100</v>
      </c>
      <c r="B51" s="109"/>
      <c r="C51" s="55">
        <v>2732.47</v>
      </c>
      <c r="D51" s="53">
        <f t="shared" si="0"/>
        <v>2732.47</v>
      </c>
      <c r="F51" s="54">
        <v>44100</v>
      </c>
      <c r="G51" s="109"/>
      <c r="H51" s="55">
        <v>2732.47</v>
      </c>
      <c r="I51" s="53">
        <f t="shared" si="1"/>
        <v>2732.47</v>
      </c>
      <c r="K51" s="54">
        <v>44100</v>
      </c>
      <c r="L51" s="109"/>
      <c r="M51" s="55">
        <v>2732.47</v>
      </c>
      <c r="N51" s="53">
        <f t="shared" si="2"/>
        <v>2732.47</v>
      </c>
    </row>
    <row r="52" spans="1:38" ht="24" hidden="1" customHeight="1" thickBot="1">
      <c r="A52" s="54">
        <v>44120</v>
      </c>
      <c r="B52" s="108">
        <f>+B50+1</f>
        <v>11</v>
      </c>
      <c r="C52" s="62">
        <v>2691.46</v>
      </c>
      <c r="D52" s="53">
        <f t="shared" si="0"/>
        <v>2691.46</v>
      </c>
      <c r="F52" s="54">
        <v>44120</v>
      </c>
      <c r="G52" s="108">
        <f>+G50+1</f>
        <v>11</v>
      </c>
      <c r="H52" s="62">
        <v>2691.46</v>
      </c>
      <c r="I52" s="53">
        <f t="shared" si="1"/>
        <v>2691.46</v>
      </c>
      <c r="K52" s="54">
        <v>44120</v>
      </c>
      <c r="L52" s="108">
        <f>+L50+1</f>
        <v>11</v>
      </c>
      <c r="M52" s="62">
        <v>2691.46</v>
      </c>
      <c r="N52" s="53">
        <f t="shared" si="2"/>
        <v>2691.46</v>
      </c>
    </row>
    <row r="53" spans="1:38" ht="24" hidden="1" customHeight="1" thickBot="1">
      <c r="A53" s="54">
        <v>44130</v>
      </c>
      <c r="B53" s="109"/>
      <c r="C53" s="55">
        <v>2716.22</v>
      </c>
      <c r="D53" s="53">
        <f t="shared" si="0"/>
        <v>2716.22</v>
      </c>
      <c r="F53" s="54">
        <v>44130</v>
      </c>
      <c r="G53" s="109"/>
      <c r="H53" s="55">
        <v>2716.22</v>
      </c>
      <c r="I53" s="53">
        <f t="shared" si="1"/>
        <v>2716.22</v>
      </c>
      <c r="K53" s="54">
        <v>44130</v>
      </c>
      <c r="L53" s="109"/>
      <c r="M53" s="55">
        <v>2716.22</v>
      </c>
      <c r="N53" s="53">
        <f t="shared" si="2"/>
        <v>2716.22</v>
      </c>
    </row>
    <row r="54" spans="1:38" ht="24" hidden="1" customHeight="1" thickBot="1">
      <c r="A54" s="54">
        <v>44151</v>
      </c>
      <c r="B54" s="108">
        <f>+B52+1</f>
        <v>12</v>
      </c>
      <c r="C54" s="52">
        <v>2643.25</v>
      </c>
      <c r="D54" s="53">
        <f t="shared" si="0"/>
        <v>2643.25</v>
      </c>
      <c r="F54" s="54">
        <v>44151</v>
      </c>
      <c r="G54" s="108">
        <f>+G52+1</f>
        <v>12</v>
      </c>
      <c r="H54" s="52">
        <v>2643.25</v>
      </c>
      <c r="I54" s="53">
        <f t="shared" si="1"/>
        <v>2643.25</v>
      </c>
      <c r="K54" s="54">
        <v>44151</v>
      </c>
      <c r="L54" s="108">
        <f>+L52+1</f>
        <v>12</v>
      </c>
      <c r="M54" s="52">
        <v>2643.25</v>
      </c>
      <c r="N54" s="53">
        <f t="shared" si="2"/>
        <v>2643.25</v>
      </c>
    </row>
    <row r="55" spans="1:38" ht="24" hidden="1" customHeight="1" thickBot="1">
      <c r="A55" s="54">
        <v>44161</v>
      </c>
      <c r="B55" s="109"/>
      <c r="C55" s="55">
        <v>2669.86</v>
      </c>
      <c r="D55" s="53">
        <f t="shared" si="0"/>
        <v>2669.86</v>
      </c>
      <c r="F55" s="54">
        <v>44161</v>
      </c>
      <c r="G55" s="109"/>
      <c r="H55" s="55">
        <v>2669.86</v>
      </c>
      <c r="I55" s="53">
        <f t="shared" si="1"/>
        <v>2669.86</v>
      </c>
      <c r="K55" s="54">
        <v>44161</v>
      </c>
      <c r="L55" s="109"/>
      <c r="M55" s="55">
        <v>2669.86</v>
      </c>
      <c r="N55" s="53">
        <f t="shared" si="2"/>
        <v>2669.86</v>
      </c>
    </row>
    <row r="56" spans="1:38" ht="24" hidden="1" customHeight="1" thickBot="1">
      <c r="A56" s="54">
        <v>44181</v>
      </c>
      <c r="B56" s="108">
        <f>+B54+1</f>
        <v>13</v>
      </c>
      <c r="C56" s="52">
        <v>2627.47</v>
      </c>
      <c r="D56" s="53">
        <f t="shared" si="0"/>
        <v>2627.47</v>
      </c>
      <c r="F56" s="54">
        <v>44181</v>
      </c>
      <c r="G56" s="108">
        <f>+G54+1</f>
        <v>13</v>
      </c>
      <c r="H56" s="52">
        <v>2627.47</v>
      </c>
      <c r="I56" s="53">
        <f t="shared" si="1"/>
        <v>2627.47</v>
      </c>
      <c r="K56" s="54">
        <v>44181</v>
      </c>
      <c r="L56" s="108">
        <f>+L54+1</f>
        <v>13</v>
      </c>
      <c r="M56" s="52">
        <v>2627.47</v>
      </c>
      <c r="N56" s="53">
        <f t="shared" si="2"/>
        <v>2627.47</v>
      </c>
    </row>
    <row r="57" spans="1:38" ht="24" hidden="1" customHeight="1" thickBot="1">
      <c r="A57" s="54">
        <v>44191</v>
      </c>
      <c r="B57" s="109"/>
      <c r="C57" s="55">
        <v>2653.92</v>
      </c>
      <c r="D57" s="53">
        <f t="shared" si="0"/>
        <v>2653.92</v>
      </c>
      <c r="F57" s="54">
        <v>44191</v>
      </c>
      <c r="G57" s="109"/>
      <c r="H57" s="55">
        <v>2653.92</v>
      </c>
      <c r="I57" s="53">
        <f t="shared" si="1"/>
        <v>2653.92</v>
      </c>
      <c r="K57" s="54">
        <v>44191</v>
      </c>
      <c r="L57" s="109"/>
      <c r="M57" s="55">
        <v>2653.92</v>
      </c>
      <c r="N57" s="53">
        <f t="shared" si="2"/>
        <v>2653.92</v>
      </c>
    </row>
    <row r="58" spans="1:38" ht="24" hidden="1" customHeight="1" thickBot="1">
      <c r="A58" s="54">
        <v>44212</v>
      </c>
      <c r="B58" s="108">
        <f>+B56+1</f>
        <v>14</v>
      </c>
      <c r="C58" s="52">
        <v>2611.69</v>
      </c>
      <c r="D58" s="53">
        <f t="shared" si="0"/>
        <v>2611.69</v>
      </c>
      <c r="F58" s="54">
        <v>44212</v>
      </c>
      <c r="G58" s="108">
        <f>+G56+1</f>
        <v>14</v>
      </c>
      <c r="H58" s="52">
        <v>2611.69</v>
      </c>
      <c r="I58" s="53">
        <f t="shared" si="1"/>
        <v>2611.69</v>
      </c>
      <c r="K58" s="54">
        <v>44212</v>
      </c>
      <c r="L58" s="108">
        <f>+L56+1</f>
        <v>14</v>
      </c>
      <c r="M58" s="52">
        <v>2611.69</v>
      </c>
      <c r="N58" s="53">
        <f t="shared" si="2"/>
        <v>2611.69</v>
      </c>
    </row>
    <row r="59" spans="1:38" ht="24" hidden="1" customHeight="1" thickBot="1">
      <c r="A59" s="51">
        <v>44222</v>
      </c>
      <c r="B59" s="109"/>
      <c r="C59" s="55">
        <v>2637.98</v>
      </c>
      <c r="D59" s="53">
        <f t="shared" si="0"/>
        <v>2637.98</v>
      </c>
      <c r="F59" s="51">
        <v>44222</v>
      </c>
      <c r="G59" s="109"/>
      <c r="H59" s="55">
        <v>2637.98</v>
      </c>
      <c r="I59" s="53">
        <f t="shared" si="1"/>
        <v>2637.98</v>
      </c>
      <c r="K59" s="51">
        <v>44222</v>
      </c>
      <c r="L59" s="109"/>
      <c r="M59" s="55">
        <v>2637.98</v>
      </c>
      <c r="N59" s="53">
        <f t="shared" si="2"/>
        <v>2637.98</v>
      </c>
    </row>
    <row r="60" spans="1:38" ht="24" hidden="1" customHeight="1" thickBot="1">
      <c r="A60" s="54">
        <v>44243</v>
      </c>
      <c r="B60" s="108">
        <f>+B58+1</f>
        <v>15</v>
      </c>
      <c r="C60" s="52">
        <v>2595.9</v>
      </c>
      <c r="D60" s="53">
        <f t="shared" si="0"/>
        <v>2595.9</v>
      </c>
      <c r="F60" s="54">
        <v>44243</v>
      </c>
      <c r="G60" s="108">
        <f>+G58+1</f>
        <v>15</v>
      </c>
      <c r="H60" s="52">
        <v>2595.9</v>
      </c>
      <c r="I60" s="53">
        <f t="shared" si="1"/>
        <v>2595.9</v>
      </c>
      <c r="K60" s="54">
        <v>44243</v>
      </c>
      <c r="L60" s="108">
        <f>+L58+1</f>
        <v>15</v>
      </c>
      <c r="M60" s="52">
        <v>2595.9</v>
      </c>
      <c r="N60" s="53">
        <f t="shared" si="2"/>
        <v>2595.9</v>
      </c>
    </row>
    <row r="61" spans="1:38" ht="24" hidden="1" customHeight="1" thickBot="1">
      <c r="A61" s="54">
        <v>44253</v>
      </c>
      <c r="B61" s="109"/>
      <c r="C61" s="55">
        <v>2622.03</v>
      </c>
      <c r="D61" s="53">
        <f t="shared" si="0"/>
        <v>2622.03</v>
      </c>
      <c r="F61" s="54">
        <v>44253</v>
      </c>
      <c r="G61" s="109"/>
      <c r="H61" s="55">
        <v>2622.03</v>
      </c>
      <c r="I61" s="53">
        <f t="shared" si="1"/>
        <v>2622.03</v>
      </c>
      <c r="K61" s="54">
        <v>44253</v>
      </c>
      <c r="L61" s="109"/>
      <c r="M61" s="55">
        <v>2622.03</v>
      </c>
      <c r="N61" s="53">
        <f t="shared" si="2"/>
        <v>2622.03</v>
      </c>
    </row>
    <row r="62" spans="1:38" ht="24" customHeight="1" thickBot="1">
      <c r="A62" s="54">
        <v>44271</v>
      </c>
      <c r="B62" s="108">
        <f>+B60+1</f>
        <v>16</v>
      </c>
      <c r="C62" s="52">
        <v>2836.84</v>
      </c>
      <c r="D62" s="53">
        <f t="shared" si="0"/>
        <v>2836.84</v>
      </c>
      <c r="F62" s="54">
        <v>44271</v>
      </c>
      <c r="G62" s="108">
        <v>1</v>
      </c>
      <c r="H62" s="52">
        <v>657493.74</v>
      </c>
      <c r="I62" s="53">
        <f t="shared" si="1"/>
        <v>657493.74</v>
      </c>
      <c r="K62" s="54">
        <v>44271</v>
      </c>
      <c r="L62" s="108">
        <v>1</v>
      </c>
      <c r="M62" s="52">
        <v>374443.33</v>
      </c>
      <c r="N62" s="53">
        <f t="shared" si="2"/>
        <v>374443.33</v>
      </c>
    </row>
    <row r="63" spans="1:38" ht="24" customHeight="1" thickBot="1">
      <c r="A63" s="54">
        <v>44281</v>
      </c>
      <c r="B63" s="109"/>
      <c r="C63" s="55">
        <v>2868.52</v>
      </c>
      <c r="D63" s="53">
        <f t="shared" si="0"/>
        <v>2868.52</v>
      </c>
      <c r="F63" s="54">
        <v>44281</v>
      </c>
      <c r="G63" s="109"/>
      <c r="H63" s="55">
        <v>664835.72</v>
      </c>
      <c r="I63" s="53">
        <f t="shared" si="1"/>
        <v>664835.72</v>
      </c>
      <c r="K63" s="54">
        <v>44281</v>
      </c>
      <c r="L63" s="109"/>
      <c r="M63" s="55">
        <v>378624.61</v>
      </c>
      <c r="N63" s="53">
        <f t="shared" si="2"/>
        <v>378624.61</v>
      </c>
      <c r="AL63" s="55">
        <v>664835.75</v>
      </c>
    </row>
    <row r="64" spans="1:38" ht="24" customHeight="1" thickBot="1">
      <c r="A64" s="54">
        <v>44302</v>
      </c>
      <c r="B64" s="108">
        <f>+B62+1</f>
        <v>17</v>
      </c>
      <c r="C64" s="52">
        <v>2818.36</v>
      </c>
      <c r="D64" s="53">
        <f t="shared" si="0"/>
        <v>2818.36</v>
      </c>
      <c r="F64" s="54">
        <v>44302</v>
      </c>
      <c r="G64" s="108">
        <f>+G62+1</f>
        <v>2</v>
      </c>
      <c r="H64" s="52">
        <v>657493.74</v>
      </c>
      <c r="I64" s="53">
        <f t="shared" si="1"/>
        <v>657493.74</v>
      </c>
      <c r="K64" s="54">
        <v>44302</v>
      </c>
      <c r="L64" s="108">
        <f>+L62+1</f>
        <v>2</v>
      </c>
      <c r="M64" s="52">
        <v>374443.33</v>
      </c>
      <c r="N64" s="53">
        <f t="shared" si="2"/>
        <v>374443.33</v>
      </c>
    </row>
    <row r="65" spans="1:14" ht="24" customHeight="1" thickBot="1">
      <c r="A65" s="54">
        <v>44312</v>
      </c>
      <c r="B65" s="109"/>
      <c r="C65" s="55">
        <v>2849.83</v>
      </c>
      <c r="D65" s="53">
        <f t="shared" si="0"/>
        <v>2849.83</v>
      </c>
      <c r="F65" s="54">
        <v>44312</v>
      </c>
      <c r="G65" s="109"/>
      <c r="I65" s="53">
        <f>+AL63</f>
        <v>664835.75</v>
      </c>
      <c r="K65" s="54">
        <v>44312</v>
      </c>
      <c r="L65" s="109"/>
      <c r="M65" s="55">
        <v>378624.61</v>
      </c>
      <c r="N65" s="53">
        <f t="shared" si="2"/>
        <v>378624.61</v>
      </c>
    </row>
    <row r="66" spans="1:14" ht="24" customHeight="1" thickBot="1">
      <c r="A66" s="54">
        <v>44332</v>
      </c>
      <c r="B66" s="108">
        <f>+B64+1</f>
        <v>18</v>
      </c>
      <c r="C66" s="52">
        <v>2799.87</v>
      </c>
      <c r="D66" s="53">
        <f t="shared" si="0"/>
        <v>2799.87</v>
      </c>
      <c r="F66" s="54">
        <v>44332</v>
      </c>
      <c r="G66" s="108">
        <f>+G64+1</f>
        <v>3</v>
      </c>
      <c r="H66" s="52">
        <v>657493.74</v>
      </c>
      <c r="I66" s="53">
        <f t="shared" si="1"/>
        <v>657493.74</v>
      </c>
      <c r="K66" s="54">
        <v>44332</v>
      </c>
      <c r="L66" s="108">
        <f>+L64+1</f>
        <v>3</v>
      </c>
      <c r="M66" s="52">
        <v>374443.33</v>
      </c>
      <c r="N66" s="53">
        <f t="shared" si="2"/>
        <v>374443.33</v>
      </c>
    </row>
    <row r="67" spans="1:14" ht="24" customHeight="1" thickBot="1">
      <c r="A67" s="54">
        <v>44342</v>
      </c>
      <c r="B67" s="109"/>
      <c r="C67" s="55">
        <v>2831.14</v>
      </c>
      <c r="D67" s="53">
        <f t="shared" si="0"/>
        <v>2831.14</v>
      </c>
      <c r="F67" s="54">
        <v>44342</v>
      </c>
      <c r="G67" s="109"/>
      <c r="H67" s="55">
        <v>664835.75</v>
      </c>
      <c r="I67" s="53">
        <f t="shared" si="1"/>
        <v>664835.75</v>
      </c>
      <c r="K67" s="54">
        <v>44342</v>
      </c>
      <c r="L67" s="109"/>
      <c r="M67" s="55">
        <v>378624.61</v>
      </c>
      <c r="N67" s="53">
        <f t="shared" si="2"/>
        <v>378624.61</v>
      </c>
    </row>
    <row r="68" spans="1:14" ht="24" customHeight="1" thickBot="1">
      <c r="A68" s="54">
        <v>44363</v>
      </c>
      <c r="B68" s="108">
        <f>+B66+1</f>
        <v>19</v>
      </c>
      <c r="C68" s="52">
        <v>2781.99</v>
      </c>
      <c r="D68" s="53">
        <f>+C68</f>
        <v>2781.99</v>
      </c>
      <c r="F68" s="54">
        <v>44363</v>
      </c>
      <c r="G68" s="108">
        <f>+G66+1</f>
        <v>4</v>
      </c>
      <c r="H68" s="52">
        <v>657493.74</v>
      </c>
      <c r="I68" s="53">
        <f t="shared" si="1"/>
        <v>657493.74</v>
      </c>
      <c r="K68" s="54">
        <v>44363</v>
      </c>
      <c r="L68" s="108">
        <f>+L66+1</f>
        <v>4</v>
      </c>
      <c r="M68" s="52">
        <v>374443.33</v>
      </c>
      <c r="N68" s="53">
        <f t="shared" si="2"/>
        <v>374443.33</v>
      </c>
    </row>
    <row r="69" spans="1:14" ht="24" customHeight="1" thickBot="1">
      <c r="A69" s="54">
        <v>44373</v>
      </c>
      <c r="B69" s="109"/>
      <c r="C69" s="55">
        <v>2812.45</v>
      </c>
      <c r="D69" s="53">
        <f>+C69</f>
        <v>2812.45</v>
      </c>
      <c r="F69" s="54">
        <v>44373</v>
      </c>
      <c r="G69" s="109"/>
      <c r="H69" s="55">
        <v>664835.75</v>
      </c>
      <c r="I69" s="53">
        <f t="shared" si="1"/>
        <v>664835.75</v>
      </c>
      <c r="K69" s="54">
        <v>44373</v>
      </c>
      <c r="L69" s="109"/>
      <c r="M69" s="55">
        <v>378624.61</v>
      </c>
      <c r="N69" s="53">
        <f t="shared" si="2"/>
        <v>378624.61</v>
      </c>
    </row>
    <row r="70" spans="1:14" ht="24" customHeight="1" thickBot="1">
      <c r="A70" s="54">
        <v>44393</v>
      </c>
      <c r="B70" s="108">
        <f>+B68+1</f>
        <v>20</v>
      </c>
      <c r="C70" s="52">
        <v>2762.91</v>
      </c>
      <c r="D70" s="53">
        <f t="shared" ref="D70:D77" si="3">+C70</f>
        <v>2762.91</v>
      </c>
      <c r="F70" s="54">
        <v>44393</v>
      </c>
      <c r="G70" s="108">
        <f>+G68+1</f>
        <v>5</v>
      </c>
      <c r="H70" s="52">
        <v>657493.74</v>
      </c>
      <c r="I70" s="53">
        <f t="shared" si="1"/>
        <v>657493.74</v>
      </c>
      <c r="K70" s="54">
        <v>44393</v>
      </c>
      <c r="L70" s="108">
        <f>+L68+1</f>
        <v>5</v>
      </c>
      <c r="M70" s="52">
        <v>374443.33</v>
      </c>
      <c r="N70" s="53">
        <f t="shared" si="2"/>
        <v>374443.33</v>
      </c>
    </row>
    <row r="71" spans="1:14" ht="24" customHeight="1" thickBot="1">
      <c r="A71" s="54">
        <v>44403</v>
      </c>
      <c r="B71" s="109"/>
      <c r="C71" s="55">
        <v>2793.76</v>
      </c>
      <c r="D71" s="53">
        <f t="shared" si="3"/>
        <v>2793.76</v>
      </c>
      <c r="F71" s="54">
        <v>44403</v>
      </c>
      <c r="G71" s="109"/>
      <c r="H71" s="55">
        <v>664835.75</v>
      </c>
      <c r="I71" s="53">
        <f t="shared" si="1"/>
        <v>664835.75</v>
      </c>
      <c r="K71" s="54">
        <v>44403</v>
      </c>
      <c r="L71" s="109"/>
      <c r="M71" s="55">
        <v>378624.61</v>
      </c>
      <c r="N71" s="53">
        <f t="shared" si="2"/>
        <v>378624.61</v>
      </c>
    </row>
    <row r="72" spans="1:14" ht="24" customHeight="1" thickBot="1">
      <c r="A72" s="54">
        <v>44424</v>
      </c>
      <c r="B72" s="108">
        <f>+B70+1</f>
        <v>21</v>
      </c>
      <c r="C72" s="52">
        <v>2744.42</v>
      </c>
      <c r="D72" s="53">
        <f t="shared" si="3"/>
        <v>2744.42</v>
      </c>
      <c r="F72" s="54">
        <v>44424</v>
      </c>
      <c r="G72" s="108">
        <f>+G70+1</f>
        <v>6</v>
      </c>
      <c r="H72" s="52">
        <v>657493.74</v>
      </c>
      <c r="I72" s="53">
        <f t="shared" si="1"/>
        <v>657493.74</v>
      </c>
      <c r="K72" s="54">
        <v>44424</v>
      </c>
      <c r="L72" s="108">
        <f>+L70+1</f>
        <v>6</v>
      </c>
      <c r="M72" s="52">
        <v>374443.33</v>
      </c>
      <c r="N72" s="53">
        <f t="shared" si="2"/>
        <v>374443.33</v>
      </c>
    </row>
    <row r="73" spans="1:14" ht="24" customHeight="1" thickBot="1">
      <c r="A73" s="54">
        <v>44434</v>
      </c>
      <c r="B73" s="109"/>
      <c r="C73" s="55">
        <v>2775.07</v>
      </c>
      <c r="D73" s="53">
        <f t="shared" si="3"/>
        <v>2775.07</v>
      </c>
      <c r="F73" s="54">
        <v>44434</v>
      </c>
      <c r="G73" s="109"/>
      <c r="H73" s="55">
        <v>664835.75</v>
      </c>
      <c r="I73" s="53">
        <f t="shared" si="1"/>
        <v>664835.75</v>
      </c>
      <c r="K73" s="54">
        <v>44434</v>
      </c>
      <c r="L73" s="109"/>
      <c r="M73" s="55">
        <v>378624.61</v>
      </c>
      <c r="N73" s="53">
        <f t="shared" si="2"/>
        <v>378624.61</v>
      </c>
    </row>
    <row r="74" spans="1:14" ht="24" customHeight="1" thickBot="1">
      <c r="A74" s="54">
        <v>44455</v>
      </c>
      <c r="B74" s="108">
        <f>+B72+1</f>
        <v>22</v>
      </c>
      <c r="C74" s="52">
        <v>2725.94</v>
      </c>
      <c r="D74" s="53">
        <f t="shared" si="3"/>
        <v>2725.94</v>
      </c>
      <c r="F74" s="54">
        <v>44455</v>
      </c>
      <c r="G74" s="108">
        <f>+G72+1</f>
        <v>7</v>
      </c>
      <c r="H74" s="52">
        <v>657493.74</v>
      </c>
      <c r="I74" s="53">
        <f t="shared" si="1"/>
        <v>657493.74</v>
      </c>
      <c r="K74" s="54">
        <v>44455</v>
      </c>
      <c r="L74" s="108">
        <f>+L72+1</f>
        <v>7</v>
      </c>
      <c r="M74" s="52">
        <v>374443.33</v>
      </c>
      <c r="N74" s="53">
        <f t="shared" si="2"/>
        <v>374443.33</v>
      </c>
    </row>
    <row r="75" spans="1:14" ht="24" customHeight="1" thickBot="1">
      <c r="A75" s="54">
        <v>44465</v>
      </c>
      <c r="B75" s="109"/>
      <c r="C75" s="55">
        <v>2756.38</v>
      </c>
      <c r="D75" s="53">
        <f t="shared" si="3"/>
        <v>2756.38</v>
      </c>
      <c r="F75" s="77">
        <v>44465</v>
      </c>
      <c r="G75" s="108"/>
      <c r="H75" s="78">
        <v>664835.75</v>
      </c>
      <c r="I75" s="79">
        <f t="shared" si="1"/>
        <v>664835.75</v>
      </c>
      <c r="K75" s="77">
        <v>44465</v>
      </c>
      <c r="L75" s="108"/>
      <c r="M75" s="78">
        <v>378624.61</v>
      </c>
      <c r="N75" s="79">
        <f t="shared" si="2"/>
        <v>378624.61</v>
      </c>
    </row>
    <row r="76" spans="1:14" ht="24" customHeight="1" thickBot="1">
      <c r="A76" s="54">
        <v>44485</v>
      </c>
      <c r="B76" s="108">
        <f>+B74+1</f>
        <v>23</v>
      </c>
      <c r="C76" s="52">
        <v>2707.46</v>
      </c>
      <c r="D76" s="53">
        <f t="shared" si="3"/>
        <v>2707.46</v>
      </c>
      <c r="F76" s="54">
        <v>44485</v>
      </c>
      <c r="G76" s="116">
        <f>+G74+1</f>
        <v>8</v>
      </c>
      <c r="H76" s="55">
        <v>657493.74</v>
      </c>
      <c r="I76" s="80">
        <f t="shared" si="1"/>
        <v>657493.74</v>
      </c>
      <c r="K76" s="54">
        <v>44485</v>
      </c>
      <c r="L76" s="116">
        <f>+L74+1</f>
        <v>8</v>
      </c>
      <c r="M76" s="55">
        <v>374443.33</v>
      </c>
      <c r="N76" s="80">
        <f t="shared" si="2"/>
        <v>374443.33</v>
      </c>
    </row>
    <row r="77" spans="1:14" ht="24" customHeight="1" thickBot="1">
      <c r="A77" s="54">
        <v>44495</v>
      </c>
      <c r="B77" s="109"/>
      <c r="C77" s="55">
        <v>2737.69</v>
      </c>
      <c r="D77" s="53">
        <f t="shared" si="3"/>
        <v>2737.69</v>
      </c>
      <c r="F77" s="54">
        <v>44495</v>
      </c>
      <c r="G77" s="109"/>
      <c r="H77" s="55">
        <v>664835.75</v>
      </c>
      <c r="I77" s="81">
        <f t="shared" si="1"/>
        <v>664835.75</v>
      </c>
      <c r="K77" s="54">
        <v>44495</v>
      </c>
      <c r="L77" s="109"/>
      <c r="M77" s="55">
        <v>378624.61</v>
      </c>
      <c r="N77" s="81">
        <f t="shared" si="2"/>
        <v>378624.61</v>
      </c>
    </row>
    <row r="78" spans="1:14" ht="24" customHeight="1" thickBot="1">
      <c r="A78" s="54">
        <v>44516</v>
      </c>
      <c r="B78" s="108">
        <f>+B76+1</f>
        <v>24</v>
      </c>
      <c r="C78" s="52">
        <v>2688.97</v>
      </c>
      <c r="D78" s="53">
        <f>+C78</f>
        <v>2688.97</v>
      </c>
      <c r="F78" s="73"/>
      <c r="G78" s="117"/>
      <c r="H78" s="75"/>
      <c r="I78" s="76"/>
    </row>
    <row r="79" spans="1:14" ht="24" customHeight="1" thickBot="1">
      <c r="A79" s="54">
        <v>44526</v>
      </c>
      <c r="B79" s="109"/>
      <c r="C79" s="55">
        <v>2719</v>
      </c>
      <c r="D79" s="53">
        <f>+C79</f>
        <v>2719</v>
      </c>
      <c r="F79" s="73"/>
      <c r="G79" s="117"/>
      <c r="H79" s="75"/>
      <c r="I79" s="76"/>
    </row>
    <row r="80" spans="1:14" ht="24" customHeight="1" thickBot="1">
      <c r="A80" s="54">
        <v>44546</v>
      </c>
      <c r="B80" s="108">
        <f>+B78+1</f>
        <v>25</v>
      </c>
      <c r="C80" s="52">
        <v>2670.49</v>
      </c>
      <c r="D80" s="53">
        <f>+C80</f>
        <v>2670.49</v>
      </c>
      <c r="F80" s="73"/>
      <c r="G80" s="117"/>
      <c r="H80" s="75"/>
      <c r="I80" s="76"/>
    </row>
    <row r="81" spans="1:11" ht="24" customHeight="1">
      <c r="A81" s="54">
        <v>44556</v>
      </c>
      <c r="B81" s="109"/>
      <c r="C81" s="55">
        <v>2700.31</v>
      </c>
      <c r="D81" s="53">
        <f>+C81</f>
        <v>2700.31</v>
      </c>
      <c r="F81" s="73"/>
      <c r="G81" s="117"/>
      <c r="H81" s="75"/>
      <c r="I81" s="76"/>
    </row>
    <row r="82" spans="1:11" ht="24" customHeight="1">
      <c r="A82" s="73"/>
      <c r="B82" s="74"/>
      <c r="C82" s="75" t="s">
        <v>25</v>
      </c>
      <c r="D82" s="76"/>
      <c r="F82" s="73"/>
      <c r="G82" s="74"/>
      <c r="H82" s="75"/>
      <c r="I82" s="76"/>
    </row>
    <row r="83" spans="1:11" ht="24" customHeight="1">
      <c r="E83" s="61"/>
      <c r="K83" s="61" t="s">
        <v>14</v>
      </c>
    </row>
    <row r="84" spans="1:11" ht="24" customHeight="1">
      <c r="A84" s="73"/>
      <c r="B84" s="73"/>
      <c r="C84" s="76"/>
      <c r="D84" s="82"/>
      <c r="E84" s="83"/>
      <c r="F84" s="73"/>
      <c r="G84" s="73"/>
      <c r="H84" s="76"/>
      <c r="I84" s="82"/>
      <c r="K84" s="61" t="s">
        <v>15</v>
      </c>
    </row>
    <row r="86" spans="1:11" ht="24" customHeight="1">
      <c r="A86" s="57" t="s">
        <v>12</v>
      </c>
    </row>
  </sheetData>
  <mergeCells count="112">
    <mergeCell ref="L72:L73"/>
    <mergeCell ref="L74:L75"/>
    <mergeCell ref="L76:L77"/>
    <mergeCell ref="L62:L63"/>
    <mergeCell ref="L64:L65"/>
    <mergeCell ref="L66:L67"/>
    <mergeCell ref="L68:L69"/>
    <mergeCell ref="L70:L71"/>
    <mergeCell ref="L52:L53"/>
    <mergeCell ref="L54:L55"/>
    <mergeCell ref="L56:L57"/>
    <mergeCell ref="L58:L59"/>
    <mergeCell ref="L60:L61"/>
    <mergeCell ref="L42:L43"/>
    <mergeCell ref="L44:L45"/>
    <mergeCell ref="L46:L47"/>
    <mergeCell ref="L48:L49"/>
    <mergeCell ref="L50:L51"/>
    <mergeCell ref="L32:L33"/>
    <mergeCell ref="L34:L35"/>
    <mergeCell ref="L36:L37"/>
    <mergeCell ref="L38:L39"/>
    <mergeCell ref="L40:L41"/>
    <mergeCell ref="G76:G77"/>
    <mergeCell ref="G78:G79"/>
    <mergeCell ref="G80:G81"/>
    <mergeCell ref="L7:L8"/>
    <mergeCell ref="N7:N8"/>
    <mergeCell ref="L9:L10"/>
    <mergeCell ref="L11:L12"/>
    <mergeCell ref="L13:L14"/>
    <mergeCell ref="L15:L16"/>
    <mergeCell ref="L17:L18"/>
    <mergeCell ref="L19:L20"/>
    <mergeCell ref="L21:L22"/>
    <mergeCell ref="L24:L25"/>
    <mergeCell ref="L26:L27"/>
    <mergeCell ref="L28:L29"/>
    <mergeCell ref="L30:L31"/>
    <mergeCell ref="G66:G67"/>
    <mergeCell ref="G68:G69"/>
    <mergeCell ref="G70:G71"/>
    <mergeCell ref="G72:G73"/>
    <mergeCell ref="G74:G75"/>
    <mergeCell ref="G56:G57"/>
    <mergeCell ref="G58:G59"/>
    <mergeCell ref="G60:G61"/>
    <mergeCell ref="G62:G63"/>
    <mergeCell ref="G64:G65"/>
    <mergeCell ref="G46:G47"/>
    <mergeCell ref="G48:G49"/>
    <mergeCell ref="G50:G51"/>
    <mergeCell ref="G52:G53"/>
    <mergeCell ref="G54:G55"/>
    <mergeCell ref="G36:G37"/>
    <mergeCell ref="G38:G39"/>
    <mergeCell ref="G40:G41"/>
    <mergeCell ref="G42:G43"/>
    <mergeCell ref="G44:G45"/>
    <mergeCell ref="B80:B81"/>
    <mergeCell ref="G7:G8"/>
    <mergeCell ref="I7:I8"/>
    <mergeCell ref="G9:G10"/>
    <mergeCell ref="G11:G12"/>
    <mergeCell ref="G13:G14"/>
    <mergeCell ref="G15:G16"/>
    <mergeCell ref="G17:G18"/>
    <mergeCell ref="G19:G20"/>
    <mergeCell ref="G21:G22"/>
    <mergeCell ref="G24:G25"/>
    <mergeCell ref="G26:G27"/>
    <mergeCell ref="G28:G29"/>
    <mergeCell ref="G30:G31"/>
    <mergeCell ref="G32:G33"/>
    <mergeCell ref="G34:G35"/>
    <mergeCell ref="B70:B71"/>
    <mergeCell ref="B72:B73"/>
    <mergeCell ref="B74:B75"/>
    <mergeCell ref="B76:B77"/>
    <mergeCell ref="B78:B79"/>
    <mergeCell ref="B68:B69"/>
    <mergeCell ref="B7:B8"/>
    <mergeCell ref="B9:B10"/>
    <mergeCell ref="B11:B12"/>
    <mergeCell ref="B13:B14"/>
    <mergeCell ref="B15:B16"/>
    <mergeCell ref="B17:B18"/>
    <mergeCell ref="B19:B20"/>
    <mergeCell ref="D7:D8"/>
    <mergeCell ref="B44:B45"/>
    <mergeCell ref="B21:B22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6:B47"/>
    <mergeCell ref="B48:B49"/>
    <mergeCell ref="B62:B63"/>
    <mergeCell ref="B64:B65"/>
    <mergeCell ref="B66:B67"/>
    <mergeCell ref="B50:B51"/>
    <mergeCell ref="B52:B53"/>
    <mergeCell ref="B54:B55"/>
    <mergeCell ref="B56:B57"/>
    <mergeCell ref="B58:B59"/>
    <mergeCell ref="B60:B61"/>
  </mergeCells>
  <pageMargins left="0.78740157480314965" right="0.39370078740157483" top="0.39370078740157483" bottom="0.39370078740157483" header="0" footer="0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</vt:lpstr>
      <vt:lpstr>Planes</vt:lpstr>
      <vt:lpstr>Planes!Área_de_impresión</vt:lpstr>
      <vt:lpstr>Presupuesto!Área_de_impresión</vt:lpstr>
    </vt:vector>
  </TitlesOfParts>
  <Company>Estudio Contable Sauan &amp; Asoc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AUDITORIA05</cp:lastModifiedBy>
  <cp:lastPrinted>2024-02-01T17:11:05Z</cp:lastPrinted>
  <dcterms:created xsi:type="dcterms:W3CDTF">2003-02-06T11:48:49Z</dcterms:created>
  <dcterms:modified xsi:type="dcterms:W3CDTF">2024-03-27T12:38:22Z</dcterms:modified>
</cp:coreProperties>
</file>