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28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3" i="2"/>
  <c r="L1704" i="2"/>
  <c r="L1705" i="2"/>
  <c r="L1706" i="2"/>
  <c r="L1707" i="2"/>
  <c r="L1709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7" i="2"/>
  <c r="L1728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BB4093" i="1"/>
  <c r="BC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BB4095" i="1"/>
  <c r="BC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BA4099" i="1" s="1"/>
  <c r="AU4099" i="1"/>
  <c r="AV4099" i="1"/>
  <c r="AW4099" i="1"/>
  <c r="AX4099" i="1"/>
  <c r="BB4099" i="1"/>
  <c r="BC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BA4100" i="1" s="1"/>
  <c r="AU4100" i="1"/>
  <c r="AV4100" i="1"/>
  <c r="AW4100" i="1"/>
  <c r="AX4100" i="1"/>
  <c r="BB4100" i="1"/>
  <c r="BC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BB4101" i="1"/>
  <c r="BC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BB4104" i="1"/>
  <c r="BC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J1774" i="2"/>
  <c r="L1774" i="2"/>
  <c r="N1774" i="2"/>
  <c r="J1775" i="2"/>
  <c r="L1775" i="2"/>
  <c r="N1775" i="2"/>
  <c r="J1776" i="2"/>
  <c r="L1776" i="2"/>
  <c r="N1776" i="2"/>
  <c r="J1777" i="2"/>
  <c r="L1777" i="2"/>
  <c r="N1777" i="2"/>
  <c r="J1778" i="2"/>
  <c r="L1778" i="2"/>
  <c r="N1778" i="2"/>
  <c r="J1779" i="2"/>
  <c r="L1779" i="2"/>
  <c r="N1779" i="2"/>
  <c r="J1780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J1786" i="2"/>
  <c r="L1786" i="2"/>
  <c r="N1786" i="2"/>
  <c r="J1787" i="2"/>
  <c r="L1787" i="2"/>
  <c r="N1787" i="2"/>
  <c r="J1788" i="2"/>
  <c r="L1788" i="2"/>
  <c r="N1788" i="2"/>
  <c r="J1789" i="2"/>
  <c r="L1789" i="2"/>
  <c r="N1789" i="2"/>
  <c r="J1790" i="2"/>
  <c r="L1790" i="2"/>
  <c r="N1790" i="2"/>
  <c r="J1791" i="2"/>
  <c r="L1791" i="2"/>
  <c r="N1791" i="2"/>
  <c r="J1792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J1798" i="2"/>
  <c r="L1798" i="2"/>
  <c r="N1798" i="2"/>
  <c r="J1799" i="2"/>
  <c r="L1799" i="2"/>
  <c r="N1799" i="2"/>
  <c r="J1800" i="2"/>
  <c r="L1800" i="2"/>
  <c r="N1800" i="2"/>
  <c r="J1801" i="2"/>
  <c r="L1801" i="2"/>
  <c r="N1801" i="2"/>
  <c r="J1802" i="2"/>
  <c r="L1802" i="2"/>
  <c r="N1802" i="2"/>
  <c r="J1803" i="2"/>
  <c r="L1803" i="2"/>
  <c r="N1803" i="2"/>
  <c r="J1804" i="2"/>
  <c r="L1804" i="2"/>
  <c r="N1804" i="2"/>
  <c r="J1805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J1810" i="2"/>
  <c r="L1810" i="2"/>
  <c r="N1810" i="2"/>
  <c r="J1811" i="2"/>
  <c r="L1811" i="2"/>
  <c r="N1811" i="2"/>
  <c r="J1812" i="2"/>
  <c r="L1812" i="2"/>
  <c r="N1812" i="2"/>
  <c r="J1813" i="2"/>
  <c r="L1813" i="2"/>
  <c r="N1813" i="2"/>
  <c r="J1814" i="2"/>
  <c r="L1814" i="2"/>
  <c r="N1814" i="2"/>
  <c r="J1815" i="2"/>
  <c r="L1815" i="2"/>
  <c r="N1815" i="2"/>
  <c r="J1816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J1822" i="2"/>
  <c r="L1822" i="2"/>
  <c r="N1822" i="2"/>
  <c r="J1823" i="2"/>
  <c r="L1823" i="2"/>
  <c r="N1823" i="2"/>
  <c r="J1824" i="2"/>
  <c r="L1824" i="2"/>
  <c r="N1824" i="2"/>
  <c r="J1825" i="2"/>
  <c r="L1825" i="2"/>
  <c r="N1825" i="2"/>
  <c r="J1826" i="2"/>
  <c r="L1826" i="2"/>
  <c r="N1826" i="2"/>
  <c r="J1827" i="2"/>
  <c r="L1827" i="2"/>
  <c r="N1827" i="2"/>
  <c r="J1828" i="2"/>
  <c r="L1828" i="2"/>
  <c r="N1828" i="2"/>
  <c r="J1829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J1834" i="2"/>
  <c r="L1834" i="2"/>
  <c r="N1834" i="2"/>
  <c r="J1835" i="2"/>
  <c r="L1835" i="2"/>
  <c r="N1835" i="2"/>
  <c r="J1836" i="2"/>
  <c r="L1836" i="2"/>
  <c r="N1836" i="2"/>
  <c r="J1837" i="2"/>
  <c r="L1837" i="2"/>
  <c r="N1837" i="2"/>
  <c r="J1838" i="2"/>
  <c r="L1838" i="2"/>
  <c r="N1838" i="2"/>
  <c r="J1839" i="2"/>
  <c r="L1839" i="2"/>
  <c r="N1839" i="2"/>
  <c r="J1840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J1846" i="2"/>
  <c r="L1846" i="2"/>
  <c r="N1846" i="2"/>
  <c r="J1847" i="2"/>
  <c r="L1847" i="2"/>
  <c r="N1847" i="2"/>
  <c r="J1848" i="2"/>
  <c r="L1848" i="2"/>
  <c r="N1848" i="2"/>
  <c r="J1849" i="2"/>
  <c r="L1849" i="2"/>
  <c r="N1849" i="2"/>
  <c r="J1850" i="2"/>
  <c r="L1850" i="2"/>
  <c r="N1850" i="2"/>
  <c r="J1851" i="2"/>
  <c r="L1851" i="2"/>
  <c r="N1851" i="2"/>
  <c r="J1852" i="2"/>
  <c r="L1852" i="2"/>
  <c r="N1852" i="2"/>
  <c r="J1853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J1858" i="2"/>
  <c r="L1858" i="2"/>
  <c r="N1858" i="2"/>
  <c r="J1859" i="2"/>
  <c r="L1859" i="2"/>
  <c r="N1859" i="2"/>
  <c r="J1860" i="2"/>
  <c r="L1860" i="2"/>
  <c r="N1860" i="2"/>
  <c r="J1861" i="2"/>
  <c r="L1861" i="2"/>
  <c r="N1861" i="2"/>
  <c r="J1862" i="2"/>
  <c r="L1862" i="2"/>
  <c r="N1862" i="2"/>
  <c r="J1863" i="2"/>
  <c r="L1863" i="2"/>
  <c r="N1863" i="2"/>
  <c r="J1864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J1870" i="2"/>
  <c r="L1870" i="2"/>
  <c r="N1870" i="2"/>
  <c r="J1871" i="2"/>
  <c r="L1871" i="2"/>
  <c r="N1871" i="2"/>
  <c r="J1872" i="2"/>
  <c r="L1872" i="2"/>
  <c r="N1872" i="2"/>
  <c r="J1873" i="2"/>
  <c r="L1873" i="2"/>
  <c r="N1873" i="2"/>
  <c r="J1874" i="2"/>
  <c r="L1874" i="2"/>
  <c r="N1874" i="2"/>
  <c r="J1875" i="2"/>
  <c r="L1875" i="2"/>
  <c r="N1875" i="2"/>
  <c r="J1876" i="2"/>
  <c r="L1876" i="2"/>
  <c r="N1876" i="2"/>
  <c r="J1877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J1882" i="2"/>
  <c r="L1882" i="2"/>
  <c r="N1882" i="2"/>
  <c r="J1883" i="2"/>
  <c r="L1883" i="2"/>
  <c r="N1883" i="2"/>
  <c r="J1884" i="2"/>
  <c r="L1884" i="2"/>
  <c r="N1884" i="2"/>
  <c r="J1885" i="2"/>
  <c r="L1885" i="2"/>
  <c r="N1885" i="2"/>
  <c r="J1886" i="2"/>
  <c r="L1886" i="2"/>
  <c r="N1886" i="2"/>
  <c r="J1887" i="2"/>
  <c r="L1887" i="2"/>
  <c r="N1887" i="2"/>
  <c r="J1888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J1894" i="2"/>
  <c r="L1894" i="2"/>
  <c r="N1894" i="2"/>
  <c r="J1895" i="2"/>
  <c r="L1895" i="2"/>
  <c r="N1895" i="2"/>
  <c r="J1896" i="2"/>
  <c r="L1896" i="2"/>
  <c r="N1896" i="2"/>
  <c r="J1897" i="2"/>
  <c r="L1897" i="2"/>
  <c r="N1897" i="2"/>
  <c r="J1898" i="2"/>
  <c r="L1898" i="2"/>
  <c r="N1898" i="2"/>
  <c r="J1899" i="2"/>
  <c r="L1899" i="2"/>
  <c r="N1899" i="2"/>
  <c r="J1900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J1906" i="2"/>
  <c r="L1906" i="2"/>
  <c r="N1906" i="2"/>
  <c r="J1907" i="2"/>
  <c r="L1907" i="2"/>
  <c r="N1907" i="2"/>
  <c r="J1908" i="2"/>
  <c r="L1908" i="2"/>
  <c r="N1908" i="2"/>
  <c r="J1909" i="2"/>
  <c r="L1909" i="2"/>
  <c r="N1909" i="2"/>
  <c r="J1910" i="2"/>
  <c r="L1910" i="2"/>
  <c r="N1910" i="2"/>
  <c r="J1911" i="2"/>
  <c r="L1911" i="2"/>
  <c r="N1911" i="2"/>
  <c r="J1912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J1918" i="2"/>
  <c r="L1918" i="2"/>
  <c r="N1918" i="2"/>
  <c r="J1919" i="2"/>
  <c r="L1919" i="2"/>
  <c r="N1919" i="2"/>
  <c r="J1920" i="2"/>
  <c r="L1920" i="2"/>
  <c r="N1920" i="2"/>
  <c r="J1921" i="2"/>
  <c r="L1921" i="2"/>
  <c r="N1921" i="2"/>
  <c r="J1922" i="2"/>
  <c r="L1922" i="2"/>
  <c r="N1922" i="2"/>
  <c r="J1923" i="2"/>
  <c r="L1923" i="2"/>
  <c r="N1923" i="2"/>
  <c r="J1924" i="2"/>
  <c r="L1924" i="2"/>
  <c r="N1924" i="2"/>
  <c r="J1925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J1930" i="2"/>
  <c r="L1930" i="2"/>
  <c r="N1930" i="2"/>
  <c r="J1931" i="2"/>
  <c r="L1931" i="2"/>
  <c r="N1931" i="2"/>
  <c r="J1932" i="2"/>
  <c r="L1932" i="2"/>
  <c r="N1932" i="2"/>
  <c r="J1933" i="2"/>
  <c r="L1933" i="2"/>
  <c r="N1933" i="2"/>
  <c r="J1934" i="2"/>
  <c r="L1934" i="2"/>
  <c r="N1934" i="2"/>
  <c r="J1935" i="2"/>
  <c r="L1935" i="2"/>
  <c r="N1935" i="2"/>
  <c r="J1936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J1942" i="2"/>
  <c r="L1942" i="2"/>
  <c r="N1942" i="2"/>
  <c r="J1943" i="2"/>
  <c r="L1943" i="2"/>
  <c r="N1943" i="2"/>
  <c r="J1944" i="2"/>
  <c r="L1944" i="2"/>
  <c r="N1944" i="2"/>
  <c r="J1945" i="2"/>
  <c r="L1945" i="2"/>
  <c r="N1945" i="2"/>
  <c r="J1946" i="2"/>
  <c r="L1946" i="2"/>
  <c r="N1946" i="2"/>
  <c r="J1947" i="2"/>
  <c r="L1947" i="2"/>
  <c r="N1947" i="2"/>
  <c r="J1948" i="2"/>
  <c r="L1948" i="2"/>
  <c r="N1948" i="2"/>
  <c r="J1949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J1954" i="2"/>
  <c r="L1954" i="2"/>
  <c r="N1954" i="2"/>
  <c r="J1955" i="2"/>
  <c r="L1955" i="2"/>
  <c r="N1955" i="2"/>
  <c r="J1956" i="2"/>
  <c r="L1956" i="2"/>
  <c r="N1956" i="2"/>
  <c r="J1957" i="2"/>
  <c r="L1957" i="2"/>
  <c r="N1957" i="2"/>
  <c r="J1958" i="2"/>
  <c r="L1958" i="2"/>
  <c r="N1958" i="2"/>
  <c r="J1959" i="2"/>
  <c r="L1959" i="2"/>
  <c r="N1959" i="2"/>
  <c r="J1960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J1966" i="2"/>
  <c r="L1966" i="2"/>
  <c r="N1966" i="2"/>
  <c r="J1967" i="2"/>
  <c r="L1967" i="2"/>
  <c r="N1967" i="2"/>
  <c r="J1968" i="2"/>
  <c r="L1968" i="2"/>
  <c r="N1968" i="2"/>
  <c r="J1969" i="2"/>
  <c r="L1969" i="2"/>
  <c r="N1969" i="2"/>
  <c r="J1970" i="2"/>
  <c r="L1970" i="2"/>
  <c r="N1970" i="2"/>
  <c r="J1971" i="2"/>
  <c r="L1971" i="2"/>
  <c r="N1971" i="2"/>
  <c r="J1972" i="2"/>
  <c r="L1972" i="2"/>
  <c r="N1972" i="2"/>
  <c r="J1973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J1978" i="2"/>
  <c r="L1978" i="2"/>
  <c r="N1978" i="2"/>
  <c r="J1979" i="2"/>
  <c r="L1979" i="2"/>
  <c r="N1979" i="2"/>
  <c r="J1980" i="2"/>
  <c r="L1980" i="2"/>
  <c r="N1980" i="2"/>
  <c r="J1981" i="2"/>
  <c r="L1981" i="2"/>
  <c r="N1981" i="2"/>
  <c r="J1982" i="2"/>
  <c r="L1982" i="2"/>
  <c r="N1982" i="2"/>
  <c r="J1983" i="2"/>
  <c r="L1983" i="2"/>
  <c r="N1983" i="2"/>
  <c r="J1984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J1990" i="2"/>
  <c r="L1990" i="2"/>
  <c r="N1990" i="2"/>
  <c r="J1991" i="2"/>
  <c r="L1991" i="2"/>
  <c r="N1991" i="2"/>
  <c r="J1992" i="2"/>
  <c r="L1992" i="2"/>
  <c r="N1992" i="2"/>
  <c r="J1993" i="2"/>
  <c r="L1993" i="2"/>
  <c r="N1993" i="2"/>
  <c r="J1994" i="2"/>
  <c r="L1994" i="2"/>
  <c r="N1994" i="2"/>
  <c r="J1995" i="2"/>
  <c r="L1995" i="2"/>
  <c r="N1995" i="2"/>
  <c r="J1996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J2002" i="2"/>
  <c r="L2002" i="2"/>
  <c r="N2002" i="2"/>
  <c r="J2003" i="2"/>
  <c r="L2003" i="2"/>
  <c r="N2003" i="2"/>
  <c r="J2004" i="2"/>
  <c r="L2004" i="2"/>
  <c r="N2004" i="2"/>
  <c r="J2005" i="2"/>
  <c r="L2005" i="2"/>
  <c r="N2005" i="2"/>
  <c r="J2006" i="2"/>
  <c r="L2006" i="2"/>
  <c r="N2006" i="2"/>
  <c r="J2007" i="2"/>
  <c r="L2007" i="2"/>
  <c r="N2007" i="2"/>
  <c r="J2008" i="2"/>
  <c r="L2008" i="2"/>
  <c r="N2008" i="2"/>
  <c r="J2009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J2014" i="2"/>
  <c r="L2014" i="2"/>
  <c r="N2014" i="2"/>
  <c r="J2015" i="2"/>
  <c r="L2015" i="2"/>
  <c r="N2015" i="2"/>
  <c r="J2016" i="2"/>
  <c r="L2016" i="2"/>
  <c r="N2016" i="2"/>
  <c r="J2017" i="2"/>
  <c r="L2017" i="2"/>
  <c r="N2017" i="2"/>
  <c r="J2018" i="2"/>
  <c r="L2018" i="2"/>
  <c r="N2018" i="2"/>
  <c r="J2019" i="2"/>
  <c r="L2019" i="2"/>
  <c r="N2019" i="2"/>
  <c r="J2020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J2026" i="2"/>
  <c r="L2026" i="2"/>
  <c r="N2026" i="2"/>
  <c r="J2027" i="2"/>
  <c r="L2027" i="2"/>
  <c r="N2027" i="2"/>
  <c r="J2028" i="2"/>
  <c r="L2028" i="2"/>
  <c r="N2028" i="2"/>
  <c r="J2029" i="2"/>
  <c r="L2029" i="2"/>
  <c r="N2029" i="2"/>
  <c r="J2030" i="2"/>
  <c r="L2030" i="2"/>
  <c r="N2030" i="2"/>
  <c r="J2031" i="2"/>
  <c r="L2031" i="2"/>
  <c r="N2031" i="2"/>
  <c r="J2032" i="2"/>
  <c r="L2032" i="2"/>
  <c r="N2032" i="2"/>
  <c r="J2033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J2038" i="2"/>
  <c r="L2038" i="2"/>
  <c r="N2038" i="2"/>
  <c r="J2039" i="2"/>
  <c r="L2039" i="2"/>
  <c r="N2039" i="2"/>
  <c r="J2040" i="2"/>
  <c r="L2040" i="2"/>
  <c r="N2040" i="2"/>
  <c r="J2041" i="2"/>
  <c r="L2041" i="2"/>
  <c r="N2041" i="2"/>
  <c r="J2042" i="2"/>
  <c r="L2042" i="2"/>
  <c r="N2042" i="2"/>
  <c r="J2043" i="2"/>
  <c r="L2043" i="2"/>
  <c r="N2043" i="2"/>
  <c r="J2044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J2051" i="2"/>
  <c r="L2051" i="2"/>
  <c r="N2051" i="2"/>
  <c r="J2052" i="2"/>
  <c r="L2052" i="2"/>
  <c r="N2052" i="2"/>
  <c r="J2053" i="2"/>
  <c r="L2053" i="2"/>
  <c r="N2053" i="2"/>
  <c r="J2054" i="2"/>
  <c r="L2054" i="2"/>
  <c r="N2054" i="2"/>
  <c r="J2055" i="2"/>
  <c r="L2055" i="2"/>
  <c r="N2055" i="2"/>
  <c r="J2056" i="2"/>
  <c r="L2056" i="2"/>
  <c r="N2056" i="2"/>
  <c r="J2057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J2062" i="2"/>
  <c r="L2062" i="2"/>
  <c r="N2062" i="2"/>
  <c r="J2063" i="2"/>
  <c r="L2063" i="2"/>
  <c r="N2063" i="2"/>
  <c r="J2064" i="2"/>
  <c r="L2064" i="2"/>
  <c r="N2064" i="2"/>
  <c r="J2065" i="2"/>
  <c r="L2065" i="2"/>
  <c r="N2065" i="2"/>
  <c r="J2066" i="2"/>
  <c r="L2066" i="2"/>
  <c r="N2066" i="2"/>
  <c r="J2067" i="2"/>
  <c r="L2067" i="2"/>
  <c r="N2067" i="2"/>
  <c r="J2068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J2074" i="2"/>
  <c r="L2074" i="2"/>
  <c r="N2074" i="2"/>
  <c r="J2075" i="2"/>
  <c r="L2075" i="2"/>
  <c r="N2075" i="2"/>
  <c r="J2076" i="2"/>
  <c r="L2076" i="2"/>
  <c r="N2076" i="2"/>
  <c r="J2077" i="2"/>
  <c r="L2077" i="2"/>
  <c r="N2077" i="2"/>
  <c r="J2078" i="2"/>
  <c r="L2078" i="2"/>
  <c r="N2078" i="2"/>
  <c r="J2079" i="2"/>
  <c r="L2079" i="2"/>
  <c r="N2079" i="2"/>
  <c r="J2080" i="2"/>
  <c r="L2080" i="2"/>
  <c r="N2080" i="2"/>
  <c r="J2081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J2086" i="2"/>
  <c r="L2086" i="2"/>
  <c r="N2086" i="2"/>
  <c r="J2087" i="2"/>
  <c r="L2087" i="2"/>
  <c r="N2087" i="2"/>
  <c r="J2088" i="2"/>
  <c r="L2088" i="2"/>
  <c r="N2088" i="2"/>
  <c r="J2089" i="2"/>
  <c r="L2089" i="2"/>
  <c r="N2089" i="2"/>
  <c r="J2090" i="2"/>
  <c r="L2090" i="2"/>
  <c r="N2090" i="2"/>
  <c r="J2091" i="2"/>
  <c r="L2091" i="2"/>
  <c r="N2091" i="2"/>
  <c r="J2092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J2098" i="2"/>
  <c r="L2098" i="2"/>
  <c r="N2098" i="2"/>
  <c r="J2099" i="2"/>
  <c r="L2099" i="2"/>
  <c r="N2099" i="2"/>
  <c r="J2100" i="2"/>
  <c r="L2100" i="2"/>
  <c r="N2100" i="2"/>
  <c r="J2101" i="2"/>
  <c r="L2101" i="2"/>
  <c r="N2101" i="2"/>
  <c r="J2102" i="2"/>
  <c r="L2102" i="2"/>
  <c r="N2102" i="2"/>
  <c r="J2103" i="2"/>
  <c r="L2103" i="2"/>
  <c r="N2103" i="2"/>
  <c r="J2104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J2110" i="2"/>
  <c r="L2110" i="2"/>
  <c r="N2110" i="2"/>
  <c r="J2111" i="2"/>
  <c r="L2111" i="2"/>
  <c r="N2111" i="2"/>
  <c r="J2112" i="2"/>
  <c r="L2112" i="2"/>
  <c r="N2112" i="2"/>
  <c r="J2113" i="2"/>
  <c r="L2113" i="2"/>
  <c r="N2113" i="2"/>
  <c r="J2114" i="2"/>
  <c r="L2114" i="2"/>
  <c r="N2114" i="2"/>
  <c r="J2115" i="2"/>
  <c r="L2115" i="2"/>
  <c r="N2115" i="2"/>
  <c r="J2116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J2122" i="2"/>
  <c r="L2122" i="2"/>
  <c r="N2122" i="2"/>
  <c r="J2123" i="2"/>
  <c r="L2123" i="2"/>
  <c r="N2123" i="2"/>
  <c r="J2124" i="2"/>
  <c r="L2124" i="2"/>
  <c r="N2124" i="2"/>
  <c r="J2125" i="2"/>
  <c r="L2125" i="2"/>
  <c r="N2125" i="2"/>
  <c r="J2126" i="2"/>
  <c r="L2126" i="2"/>
  <c r="N2126" i="2"/>
  <c r="J2127" i="2"/>
  <c r="L2127" i="2"/>
  <c r="N2127" i="2"/>
  <c r="J2128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J2134" i="2"/>
  <c r="L2134" i="2"/>
  <c r="N2134" i="2"/>
  <c r="J2135" i="2"/>
  <c r="L2135" i="2"/>
  <c r="N2135" i="2"/>
  <c r="J2136" i="2"/>
  <c r="L2136" i="2"/>
  <c r="N2136" i="2"/>
  <c r="J2137" i="2"/>
  <c r="L2137" i="2"/>
  <c r="N2137" i="2"/>
  <c r="J2138" i="2"/>
  <c r="L2138" i="2"/>
  <c r="N2138" i="2"/>
  <c r="J2139" i="2"/>
  <c r="L2139" i="2"/>
  <c r="N2139" i="2"/>
  <c r="J2140" i="2"/>
  <c r="L2140" i="2"/>
  <c r="N2140" i="2"/>
  <c r="J2141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I277" i="6" l="1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3" i="2"/>
  <c r="L294" i="2"/>
  <c r="L296" i="2"/>
  <c r="L298" i="2"/>
  <c r="L299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3" i="2"/>
  <c r="L645" i="2"/>
  <c r="L646" i="2"/>
  <c r="L647" i="2"/>
  <c r="L648" i="2"/>
  <c r="L649" i="2"/>
  <c r="L650" i="2"/>
  <c r="L651" i="2"/>
  <c r="L653" i="2"/>
  <c r="L654" i="2"/>
  <c r="L655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2" i="2"/>
  <c r="L873" i="2"/>
  <c r="L874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3" i="2"/>
  <c r="L1114" i="2"/>
  <c r="L1115" i="2"/>
  <c r="L1116" i="2"/>
  <c r="L1118" i="2"/>
  <c r="L1120" i="2"/>
  <c r="L1121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0" i="2"/>
  <c r="L1351" i="2"/>
  <c r="L1353" i="2"/>
  <c r="L1356" i="2"/>
  <c r="L1358" i="2"/>
  <c r="L1359" i="2"/>
  <c r="L1361" i="2"/>
  <c r="L1363" i="2"/>
  <c r="L1366" i="2"/>
  <c r="L1368" i="2"/>
  <c r="L1370" i="2"/>
  <c r="L1371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30" i="1" l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L558" i="2" s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367" i="2" l="1"/>
  <c r="L1372" i="2"/>
  <c r="L554" i="2"/>
  <c r="L1729" i="2"/>
  <c r="L1629" i="2"/>
  <c r="L1626" i="2"/>
  <c r="L1552" i="2"/>
  <c r="L1725" i="2"/>
  <c r="L1726" i="2"/>
  <c r="L1554" i="2"/>
  <c r="L313" i="2"/>
  <c r="L1369" i="2"/>
  <c r="L314" i="2"/>
  <c r="L556" i="2"/>
  <c r="L886" i="2"/>
  <c r="C7" i="5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527" i="2" l="1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538" i="2" l="1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L603" i="2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BC2969" i="1" l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BC2840" i="1"/>
  <c r="BC2456" i="1"/>
  <c r="L1104" i="2" s="1"/>
  <c r="BC2934" i="1"/>
  <c r="BC2681" i="1"/>
  <c r="BC2905" i="1"/>
  <c r="BC2730" i="1"/>
  <c r="BC2922" i="1"/>
  <c r="BC2477" i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BC1884" i="1"/>
  <c r="BC1797" i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BC2917" i="1"/>
  <c r="BC2653" i="1"/>
  <c r="BC3015" i="1"/>
  <c r="BC2503" i="1"/>
  <c r="BC2724" i="1"/>
  <c r="BC2819" i="1"/>
  <c r="BC2824" i="1"/>
  <c r="BC2534" i="1"/>
  <c r="BC2409" i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1089" i="2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L36" i="2" s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81" i="2" l="1"/>
  <c r="L656" i="2"/>
  <c r="L45" i="2"/>
  <c r="L1450" i="2"/>
  <c r="L1091" i="2"/>
  <c r="L41" i="2"/>
  <c r="L19" i="2"/>
  <c r="L59" i="2"/>
  <c r="L49" i="2"/>
  <c r="BC445" i="1"/>
  <c r="BC463" i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1" i="2" l="1"/>
  <c r="L65" i="2"/>
  <c r="K2" i="2" s="1"/>
  <c r="D7" i="5" s="1"/>
  <c r="E7" i="5" s="1"/>
</calcChain>
</file>

<file path=xl/sharedStrings.xml><?xml version="1.0" encoding="utf-8"?>
<sst xmlns="http://schemas.openxmlformats.org/spreadsheetml/2006/main" count="29924" uniqueCount="289">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</sst>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4D0F8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left" vertical="center" wrapText="1" inden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D29" sqref="D29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92" t="s">
        <v>31</v>
      </c>
      <c r="C2" s="194" t="s">
        <v>60</v>
      </c>
      <c r="D2" s="194" t="s">
        <v>61</v>
      </c>
      <c r="E2" s="192" t="s">
        <v>39</v>
      </c>
      <c r="F2" s="192" t="s">
        <v>58</v>
      </c>
      <c r="G2" s="192" t="s">
        <v>62</v>
      </c>
      <c r="H2" s="196" t="s">
        <v>34</v>
      </c>
      <c r="I2" s="190" t="s">
        <v>32</v>
      </c>
      <c r="J2" s="198" t="s">
        <v>59</v>
      </c>
      <c r="L2" s="186" t="s">
        <v>40</v>
      </c>
      <c r="M2" s="188">
        <v>0.12</v>
      </c>
      <c r="N2" s="9" t="s">
        <v>43</v>
      </c>
    </row>
    <row r="3" spans="2:19" ht="15.75" thickBot="1">
      <c r="B3" s="193"/>
      <c r="C3" s="195"/>
      <c r="D3" s="195"/>
      <c r="E3" s="193"/>
      <c r="F3" s="193"/>
      <c r="G3" s="193"/>
      <c r="H3" s="197"/>
      <c r="I3" s="191"/>
      <c r="J3" s="199"/>
      <c r="L3" s="187"/>
      <c r="M3" s="189"/>
      <c r="N3" s="10">
        <f>AVERAGEIF(O:O,P1,O:O)</f>
        <v>0.13089821382948708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/>
      <c r="F28" s="5"/>
      <c r="G28" s="7"/>
      <c r="H28" s="31" t="str">
        <f t="shared" si="2"/>
        <v/>
      </c>
      <c r="I28" s="39">
        <f t="shared" si="3"/>
        <v>0</v>
      </c>
      <c r="J28" s="40">
        <f t="shared" si="4"/>
        <v>295914.19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/>
      <c r="F29" s="5"/>
      <c r="G29" s="7"/>
      <c r="H29" s="31" t="str">
        <f t="shared" si="2"/>
        <v/>
      </c>
      <c r="I29" s="39">
        <f t="shared" si="3"/>
        <v>0</v>
      </c>
      <c r="J29" s="40">
        <f t="shared" si="4"/>
        <v>397516.62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/>
      <c r="D30" s="38"/>
      <c r="E30" s="8"/>
      <c r="F30" s="5"/>
      <c r="G30" s="7"/>
      <c r="H30" s="31" t="str">
        <f t="shared" si="2"/>
        <v/>
      </c>
      <c r="I30" s="39" t="e">
        <f t="shared" si="3"/>
        <v>#DIV/0!</v>
      </c>
      <c r="J30" s="40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4">
        <v>44927</v>
      </c>
      <c r="C31" s="37"/>
      <c r="D31" s="38"/>
      <c r="E31" s="8"/>
      <c r="F31" s="5"/>
      <c r="G31" s="7"/>
      <c r="H31" s="31" t="str">
        <f t="shared" si="2"/>
        <v/>
      </c>
      <c r="I31" s="39" t="e">
        <f t="shared" si="3"/>
        <v>#DIV/0!</v>
      </c>
      <c r="J31" s="40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4">
        <v>44958</v>
      </c>
      <c r="C32" s="37"/>
      <c r="D32" s="38"/>
      <c r="E32" s="8"/>
      <c r="F32" s="5"/>
      <c r="G32" s="7"/>
      <c r="H32" s="31" t="str">
        <f t="shared" si="2"/>
        <v/>
      </c>
      <c r="I32" s="39" t="e">
        <f t="shared" si="3"/>
        <v>#DIV/0!</v>
      </c>
      <c r="J32" s="40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9" activePane="bottomLeft" state="frozen"/>
      <selection pane="bottomLeft" activeCell="A293" sqref="A293:E29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06" t="s">
        <v>75</v>
      </c>
      <c r="C6" s="206"/>
      <c r="D6" s="206"/>
      <c r="E6" s="206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11" t="s">
        <v>79</v>
      </c>
      <c r="B12" s="211" t="s">
        <v>49</v>
      </c>
      <c r="C12" s="211" t="s">
        <v>50</v>
      </c>
      <c r="D12" s="213" t="s">
        <v>51</v>
      </c>
      <c r="E12" s="214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12"/>
      <c r="B13" s="212"/>
      <c r="C13" s="212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00">
        <v>6</v>
      </c>
      <c r="D14" s="203">
        <v>4.5400000000000003E-2</v>
      </c>
      <c r="E14" s="203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01"/>
      <c r="D15" s="204"/>
      <c r="E15" s="204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01"/>
      <c r="D16" s="204"/>
      <c r="E16" s="204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01"/>
      <c r="D17" s="204"/>
      <c r="E17" s="204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02"/>
      <c r="D18" s="205"/>
      <c r="E18" s="205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06" t="s">
        <v>101</v>
      </c>
      <c r="C19" s="206"/>
      <c r="D19" s="206"/>
      <c r="E19" s="206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11" t="s">
        <v>48</v>
      </c>
      <c r="B25" s="211" t="s">
        <v>49</v>
      </c>
      <c r="C25" s="211" t="s">
        <v>50</v>
      </c>
      <c r="D25" s="213" t="s">
        <v>51</v>
      </c>
      <c r="E25" s="214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12"/>
      <c r="B26" s="212"/>
      <c r="C26" s="212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00">
        <v>61</v>
      </c>
      <c r="D27" s="203">
        <v>0.03</v>
      </c>
      <c r="E27" s="203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01"/>
      <c r="D28" s="204"/>
      <c r="E28" s="204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01"/>
      <c r="D29" s="204"/>
      <c r="E29" s="204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01"/>
      <c r="D30" s="204"/>
      <c r="E30" s="204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02"/>
      <c r="D31" s="205"/>
      <c r="E31" s="205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06" t="s">
        <v>194</v>
      </c>
      <c r="C32" s="206"/>
      <c r="D32" s="206"/>
      <c r="E32" s="206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11" t="s">
        <v>48</v>
      </c>
      <c r="B38" s="211" t="s">
        <v>49</v>
      </c>
      <c r="C38" s="211" t="s">
        <v>50</v>
      </c>
      <c r="D38" s="213" t="s">
        <v>51</v>
      </c>
      <c r="E38" s="214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12"/>
      <c r="B39" s="212"/>
      <c r="C39" s="212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00">
        <v>61</v>
      </c>
      <c r="D40" s="203">
        <v>0.03</v>
      </c>
      <c r="E40" s="203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01"/>
      <c r="D41" s="204"/>
      <c r="E41" s="204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01"/>
      <c r="D42" s="204"/>
      <c r="E42" s="204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01"/>
      <c r="D43" s="204"/>
      <c r="E43" s="204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02"/>
      <c r="D44" s="205"/>
      <c r="E44" s="205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06" t="s">
        <v>195</v>
      </c>
      <c r="C45" s="206"/>
      <c r="D45" s="206"/>
      <c r="E45" s="206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11" t="s">
        <v>48</v>
      </c>
      <c r="B51" s="211" t="s">
        <v>49</v>
      </c>
      <c r="C51" s="211" t="s">
        <v>50</v>
      </c>
      <c r="D51" s="213" t="s">
        <v>51</v>
      </c>
      <c r="E51" s="214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12"/>
      <c r="B52" s="212"/>
      <c r="C52" s="212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00">
        <v>121</v>
      </c>
      <c r="D53" s="203">
        <v>0.03</v>
      </c>
      <c r="E53" s="203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01"/>
      <c r="D54" s="204"/>
      <c r="E54" s="204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01"/>
      <c r="D55" s="204"/>
      <c r="E55" s="204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01"/>
      <c r="D56" s="204"/>
      <c r="E56" s="204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02"/>
      <c r="D57" s="205"/>
      <c r="E57" s="205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06" t="s">
        <v>197</v>
      </c>
      <c r="C58" s="206"/>
      <c r="D58" s="206"/>
      <c r="E58" s="206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11" t="s">
        <v>48</v>
      </c>
      <c r="B64" s="211" t="s">
        <v>49</v>
      </c>
      <c r="C64" s="211" t="s">
        <v>50</v>
      </c>
      <c r="D64" s="213" t="s">
        <v>51</v>
      </c>
      <c r="E64" s="214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12"/>
      <c r="B65" s="212"/>
      <c r="C65" s="212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00">
        <v>50</v>
      </c>
      <c r="D66" s="203">
        <v>0.03</v>
      </c>
      <c r="E66" s="203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01"/>
      <c r="D67" s="204"/>
      <c r="E67" s="204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01"/>
      <c r="D68" s="204"/>
      <c r="E68" s="204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01"/>
      <c r="D69" s="204"/>
      <c r="E69" s="204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02"/>
      <c r="D70" s="205"/>
      <c r="E70" s="205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06" t="s">
        <v>198</v>
      </c>
      <c r="C71" s="206"/>
      <c r="D71" s="206"/>
      <c r="E71" s="206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11" t="s">
        <v>48</v>
      </c>
      <c r="B77" s="211" t="s">
        <v>49</v>
      </c>
      <c r="C77" s="211" t="s">
        <v>50</v>
      </c>
      <c r="D77" s="213" t="s">
        <v>51</v>
      </c>
      <c r="E77" s="214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12"/>
      <c r="B78" s="212"/>
      <c r="C78" s="212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00">
        <v>121</v>
      </c>
      <c r="D79" s="203">
        <v>0.03</v>
      </c>
      <c r="E79" s="203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01"/>
      <c r="D80" s="204"/>
      <c r="E80" s="204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01"/>
      <c r="D81" s="204"/>
      <c r="E81" s="204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01"/>
      <c r="D82" s="204"/>
      <c r="E82" s="204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02"/>
      <c r="D83" s="205"/>
      <c r="E83" s="205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06" t="s">
        <v>216</v>
      </c>
      <c r="C84" s="206"/>
      <c r="D84" s="206"/>
      <c r="E84" s="206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11" t="s">
        <v>48</v>
      </c>
      <c r="B90" s="211" t="s">
        <v>49</v>
      </c>
      <c r="C90" s="211" t="s">
        <v>50</v>
      </c>
      <c r="D90" s="213" t="s">
        <v>51</v>
      </c>
      <c r="E90" s="214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12"/>
      <c r="B91" s="212"/>
      <c r="C91" s="212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00">
        <v>120</v>
      </c>
      <c r="D92" s="203">
        <v>0.02</v>
      </c>
      <c r="E92" s="203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01"/>
      <c r="D93" s="204"/>
      <c r="E93" s="204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01"/>
      <c r="D94" s="204"/>
      <c r="E94" s="204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01"/>
      <c r="D95" s="204"/>
      <c r="E95" s="204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02"/>
      <c r="D96" s="205"/>
      <c r="E96" s="205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06" t="s">
        <v>224</v>
      </c>
      <c r="C97" s="206"/>
      <c r="D97" s="206"/>
      <c r="E97" s="206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11" t="s">
        <v>48</v>
      </c>
      <c r="B103" s="211" t="s">
        <v>49</v>
      </c>
      <c r="C103" s="211" t="s">
        <v>50</v>
      </c>
      <c r="D103" s="213" t="s">
        <v>51</v>
      </c>
      <c r="E103" s="214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12"/>
      <c r="B104" s="212"/>
      <c r="C104" s="212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00">
        <v>120</v>
      </c>
      <c r="D105" s="203">
        <v>0.02</v>
      </c>
      <c r="E105" s="203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01"/>
      <c r="D106" s="204"/>
      <c r="E106" s="204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01"/>
      <c r="D107" s="204"/>
      <c r="E107" s="204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01"/>
      <c r="D108" s="204"/>
      <c r="E108" s="204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02"/>
      <c r="D109" s="205"/>
      <c r="E109" s="205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06" t="s">
        <v>234</v>
      </c>
      <c r="C110" s="206"/>
      <c r="D110" s="206"/>
      <c r="E110" s="206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11" t="s">
        <v>48</v>
      </c>
      <c r="B116" s="211" t="s">
        <v>49</v>
      </c>
      <c r="C116" s="211" t="s">
        <v>50</v>
      </c>
      <c r="D116" s="213" t="s">
        <v>51</v>
      </c>
      <c r="E116" s="214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12"/>
      <c r="B117" s="212"/>
      <c r="C117" s="212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00">
        <v>60</v>
      </c>
      <c r="D118" s="203">
        <v>0.02</v>
      </c>
      <c r="E118" s="203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01"/>
      <c r="D119" s="204"/>
      <c r="E119" s="204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01"/>
      <c r="D120" s="204"/>
      <c r="E120" s="204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01"/>
      <c r="D121" s="204"/>
      <c r="E121" s="204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02"/>
      <c r="D122" s="205"/>
      <c r="E122" s="205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06" t="s">
        <v>236</v>
      </c>
      <c r="C123" s="206"/>
      <c r="D123" s="206"/>
      <c r="E123" s="206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11" t="s">
        <v>48</v>
      </c>
      <c r="B129" s="211" t="s">
        <v>49</v>
      </c>
      <c r="C129" s="211" t="s">
        <v>50</v>
      </c>
      <c r="D129" s="213" t="s">
        <v>51</v>
      </c>
      <c r="E129" s="214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12"/>
      <c r="B130" s="212"/>
      <c r="C130" s="212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00">
        <v>8</v>
      </c>
      <c r="D131" s="203">
        <v>2.9000000000000001E-2</v>
      </c>
      <c r="E131" s="203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01"/>
      <c r="D132" s="204"/>
      <c r="E132" s="204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01"/>
      <c r="D133" s="204"/>
      <c r="E133" s="204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01"/>
      <c r="D134" s="204"/>
      <c r="E134" s="204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02"/>
      <c r="D135" s="205"/>
      <c r="E135" s="205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06" t="s">
        <v>242</v>
      </c>
      <c r="C136" s="206"/>
      <c r="D136" s="206"/>
      <c r="E136" s="206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07" t="s">
        <v>48</v>
      </c>
      <c r="B142" s="207" t="s">
        <v>49</v>
      </c>
      <c r="C142" s="207" t="s">
        <v>50</v>
      </c>
      <c r="D142" s="209" t="s">
        <v>51</v>
      </c>
      <c r="E142" s="210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08"/>
      <c r="B143" s="208"/>
      <c r="C143" s="208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215">
        <v>8</v>
      </c>
      <c r="D144" s="218">
        <v>2.9000000000000001E-2</v>
      </c>
      <c r="E144" s="218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216"/>
      <c r="D145" s="219"/>
      <c r="E145" s="219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216"/>
      <c r="D146" s="219"/>
      <c r="E146" s="219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216"/>
      <c r="D147" s="219"/>
      <c r="E147" s="219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217"/>
      <c r="D148" s="220"/>
      <c r="E148" s="220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06" t="s">
        <v>245</v>
      </c>
      <c r="C149" s="206"/>
      <c r="D149" s="206"/>
      <c r="E149" s="206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07" t="s">
        <v>48</v>
      </c>
      <c r="B155" s="207" t="s">
        <v>49</v>
      </c>
      <c r="C155" s="207" t="s">
        <v>50</v>
      </c>
      <c r="D155" s="209" t="s">
        <v>51</v>
      </c>
      <c r="E155" s="210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08"/>
      <c r="B156" s="208"/>
      <c r="C156" s="208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215">
        <v>6</v>
      </c>
      <c r="D157" s="218">
        <v>3.1099999999999999E-2</v>
      </c>
      <c r="E157" s="218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216"/>
      <c r="D158" s="219"/>
      <c r="E158" s="219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216"/>
      <c r="D159" s="219"/>
      <c r="E159" s="219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216"/>
      <c r="D160" s="219"/>
      <c r="E160" s="219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217"/>
      <c r="D161" s="220"/>
      <c r="E161" s="220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06" t="s">
        <v>251</v>
      </c>
      <c r="C162" s="206"/>
      <c r="D162" s="206"/>
      <c r="E162" s="206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07" t="s">
        <v>48</v>
      </c>
      <c r="B168" s="207" t="s">
        <v>49</v>
      </c>
      <c r="C168" s="207" t="s">
        <v>50</v>
      </c>
      <c r="D168" s="209" t="s">
        <v>51</v>
      </c>
      <c r="E168" s="210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08"/>
      <c r="B169" s="208"/>
      <c r="C169" s="208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215">
        <v>6</v>
      </c>
      <c r="D170" s="218">
        <v>3.1099999999999999E-2</v>
      </c>
      <c r="E170" s="218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216"/>
      <c r="D171" s="219"/>
      <c r="E171" s="219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216"/>
      <c r="D172" s="219"/>
      <c r="E172" s="219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216"/>
      <c r="D173" s="219"/>
      <c r="E173" s="219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217"/>
      <c r="D174" s="220"/>
      <c r="E174" s="220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06" t="s">
        <v>254</v>
      </c>
      <c r="C176" s="206"/>
      <c r="D176" s="206"/>
      <c r="E176" s="206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07" t="s">
        <v>48</v>
      </c>
      <c r="B182" s="207" t="s">
        <v>49</v>
      </c>
      <c r="C182" s="207" t="s">
        <v>50</v>
      </c>
      <c r="D182" s="209" t="s">
        <v>51</v>
      </c>
      <c r="E182" s="210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08"/>
      <c r="B183" s="208"/>
      <c r="C183" s="208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215">
        <v>6</v>
      </c>
      <c r="D184" s="218">
        <v>3.1099999999999999E-2</v>
      </c>
      <c r="E184" s="218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216"/>
      <c r="D185" s="219"/>
      <c r="E185" s="219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216"/>
      <c r="D186" s="219"/>
      <c r="E186" s="219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216"/>
      <c r="D187" s="219"/>
      <c r="E187" s="219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217"/>
      <c r="D188" s="220"/>
      <c r="E188" s="220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06" t="s">
        <v>260</v>
      </c>
      <c r="C190" s="206"/>
      <c r="D190" s="206"/>
      <c r="E190" s="206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07" t="s">
        <v>48</v>
      </c>
      <c r="B196" s="207" t="s">
        <v>49</v>
      </c>
      <c r="C196" s="207" t="s">
        <v>50</v>
      </c>
      <c r="D196" s="209" t="s">
        <v>51</v>
      </c>
      <c r="E196" s="210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08"/>
      <c r="B197" s="208"/>
      <c r="C197" s="208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215">
        <v>6</v>
      </c>
      <c r="D198" s="218">
        <v>3.1099999999999999E-2</v>
      </c>
      <c r="E198" s="218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216"/>
      <c r="D199" s="219"/>
      <c r="E199" s="219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216"/>
      <c r="D200" s="219"/>
      <c r="E200" s="219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216"/>
      <c r="D201" s="219"/>
      <c r="E201" s="219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217"/>
      <c r="D202" s="220"/>
      <c r="E202" s="220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06" t="s">
        <v>262</v>
      </c>
      <c r="C204" s="206"/>
      <c r="D204" s="206"/>
      <c r="E204" s="206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07" t="s">
        <v>48</v>
      </c>
      <c r="B210" s="207" t="s">
        <v>49</v>
      </c>
      <c r="C210" s="207" t="s">
        <v>50</v>
      </c>
      <c r="D210" s="209" t="s">
        <v>51</v>
      </c>
      <c r="E210" s="210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08"/>
      <c r="B211" s="208"/>
      <c r="C211" s="208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215">
        <v>6</v>
      </c>
      <c r="D212" s="218">
        <v>3.1099999999999999E-2</v>
      </c>
      <c r="E212" s="218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216"/>
      <c r="D213" s="219"/>
      <c r="E213" s="219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216"/>
      <c r="D214" s="219"/>
      <c r="E214" s="219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216"/>
      <c r="D215" s="219"/>
      <c r="E215" s="219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217"/>
      <c r="D216" s="220"/>
      <c r="E216" s="220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06" t="s">
        <v>265</v>
      </c>
      <c r="C218" s="206"/>
      <c r="D218" s="206"/>
      <c r="E218" s="206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07" t="s">
        <v>48</v>
      </c>
      <c r="B224" s="207" t="s">
        <v>49</v>
      </c>
      <c r="C224" s="207" t="s">
        <v>50</v>
      </c>
      <c r="D224" s="209" t="s">
        <v>51</v>
      </c>
      <c r="E224" s="210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08"/>
      <c r="B225" s="208"/>
      <c r="C225" s="208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215">
        <v>37</v>
      </c>
      <c r="D226" s="218">
        <v>0.03</v>
      </c>
      <c r="E226" s="218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216"/>
      <c r="D227" s="219"/>
      <c r="E227" s="219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216"/>
      <c r="D228" s="219"/>
      <c r="E228" s="219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216"/>
      <c r="D229" s="219"/>
      <c r="E229" s="219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217"/>
      <c r="D230" s="220"/>
      <c r="E230" s="220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06" t="s">
        <v>267</v>
      </c>
      <c r="C232" s="206"/>
      <c r="D232" s="206"/>
      <c r="E232" s="206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07" t="s">
        <v>48</v>
      </c>
      <c r="B238" s="207" t="s">
        <v>49</v>
      </c>
      <c r="C238" s="207" t="s">
        <v>50</v>
      </c>
      <c r="D238" s="209" t="s">
        <v>51</v>
      </c>
      <c r="E238" s="210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08"/>
      <c r="B239" s="208"/>
      <c r="C239" s="208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215">
        <v>37</v>
      </c>
      <c r="D240" s="218">
        <v>0.03</v>
      </c>
      <c r="E240" s="218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216"/>
      <c r="D241" s="219"/>
      <c r="E241" s="219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216"/>
      <c r="D242" s="219"/>
      <c r="E242" s="219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216"/>
      <c r="D243" s="219"/>
      <c r="E243" s="219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217"/>
      <c r="D244" s="220"/>
      <c r="E244" s="220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06" t="s">
        <v>268</v>
      </c>
      <c r="C246" s="206"/>
      <c r="D246" s="206"/>
      <c r="E246" s="206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07" t="s">
        <v>48</v>
      </c>
      <c r="B252" s="207" t="s">
        <v>49</v>
      </c>
      <c r="C252" s="207" t="s">
        <v>50</v>
      </c>
      <c r="D252" s="209" t="s">
        <v>51</v>
      </c>
      <c r="E252" s="210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08"/>
      <c r="B253" s="208"/>
      <c r="C253" s="208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215">
        <v>6</v>
      </c>
      <c r="D254" s="218" t="s">
        <v>269</v>
      </c>
      <c r="E254" s="218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216"/>
      <c r="D255" s="219"/>
      <c r="E255" s="219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216"/>
      <c r="D256" s="219"/>
      <c r="E256" s="219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216"/>
      <c r="D257" s="219"/>
      <c r="E257" s="219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217"/>
      <c r="D258" s="220"/>
      <c r="E258" s="220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06" t="s">
        <v>272</v>
      </c>
      <c r="C259" s="206"/>
      <c r="D259" s="206"/>
      <c r="E259" s="206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07" t="s">
        <v>48</v>
      </c>
      <c r="B265" s="207" t="s">
        <v>49</v>
      </c>
      <c r="C265" s="207" t="s">
        <v>50</v>
      </c>
      <c r="D265" s="209" t="s">
        <v>51</v>
      </c>
      <c r="E265" s="210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08"/>
      <c r="B266" s="208"/>
      <c r="C266" s="208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200">
        <v>8</v>
      </c>
      <c r="D267" s="203">
        <v>0.03</v>
      </c>
      <c r="E267" s="203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201"/>
      <c r="D268" s="204"/>
      <c r="E268" s="204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201"/>
      <c r="D269" s="204"/>
      <c r="E269" s="204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66" t="s">
        <v>282</v>
      </c>
      <c r="C270" s="201"/>
      <c r="D270" s="204"/>
      <c r="E270" s="204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02"/>
      <c r="D271" s="205"/>
      <c r="E271" s="205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06" t="s">
        <v>283</v>
      </c>
      <c r="C272" s="206"/>
      <c r="D272" s="206"/>
      <c r="E272" s="206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07" t="s">
        <v>48</v>
      </c>
      <c r="B278" s="207" t="s">
        <v>49</v>
      </c>
      <c r="C278" s="207" t="s">
        <v>50</v>
      </c>
      <c r="D278" s="209" t="s">
        <v>51</v>
      </c>
      <c r="E278" s="210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08"/>
      <c r="B279" s="208"/>
      <c r="C279" s="208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200">
        <v>8</v>
      </c>
      <c r="D280" s="203">
        <v>0.03</v>
      </c>
      <c r="E280" s="203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201"/>
      <c r="D281" s="204"/>
      <c r="E281" s="204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201"/>
      <c r="D282" s="204"/>
      <c r="E282" s="204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66" t="s">
        <v>284</v>
      </c>
      <c r="C283" s="201"/>
      <c r="D283" s="204"/>
      <c r="E283" s="204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02"/>
      <c r="D284" s="205"/>
      <c r="E284" s="205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06" t="s">
        <v>285</v>
      </c>
      <c r="C285" s="206"/>
      <c r="D285" s="206"/>
      <c r="E285" s="206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74" t="s">
        <v>48</v>
      </c>
      <c r="B291" s="174" t="s">
        <v>49</v>
      </c>
      <c r="C291" s="174" t="s">
        <v>50</v>
      </c>
      <c r="D291" s="175" t="s">
        <v>51</v>
      </c>
      <c r="E291" s="176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77"/>
      <c r="B292" s="177"/>
      <c r="C292" s="177"/>
      <c r="D292" s="178" t="s">
        <v>52</v>
      </c>
      <c r="E292" s="178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79" t="s">
        <v>53</v>
      </c>
      <c r="B293" s="180">
        <v>0</v>
      </c>
      <c r="C293" s="181">
        <v>8</v>
      </c>
      <c r="D293" s="182">
        <v>5.4399999999999997E-2</v>
      </c>
      <c r="E293" s="182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79" t="s">
        <v>54</v>
      </c>
      <c r="B294" s="183">
        <v>1505322.56</v>
      </c>
      <c r="C294" s="181"/>
      <c r="D294" s="181"/>
      <c r="E294" s="181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79" t="s">
        <v>55</v>
      </c>
      <c r="B295" s="180">
        <v>0</v>
      </c>
      <c r="C295" s="181"/>
      <c r="D295" s="181"/>
      <c r="E295" s="181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79" t="s">
        <v>56</v>
      </c>
      <c r="B296" s="184">
        <v>1505322.56</v>
      </c>
      <c r="C296" s="181"/>
      <c r="D296" s="181"/>
      <c r="E296" s="181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81"/>
      <c r="B297" s="181"/>
      <c r="C297" s="181"/>
      <c r="D297" s="181"/>
      <c r="E297" s="181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06"/>
      <c r="C298" s="206"/>
      <c r="D298" s="206"/>
      <c r="E298" s="206"/>
      <c r="G298" s="56">
        <f>IF(A298="Plan",SUMIF('Control de pagos'!B:B,Descripción!B298,'Control de pagos'!D:D),"")</f>
        <v>0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0</v>
      </c>
    </row>
    <row r="299" spans="1:9" ht="13.5" customHeight="1">
      <c r="A299" s="48" t="s">
        <v>57</v>
      </c>
      <c r="B299" s="49"/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/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/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/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13.5" customHeight="1" thickBot="1">
      <c r="A304" s="207" t="s">
        <v>48</v>
      </c>
      <c r="B304" s="207" t="s">
        <v>49</v>
      </c>
      <c r="C304" s="207" t="s">
        <v>50</v>
      </c>
      <c r="D304" s="209" t="s">
        <v>51</v>
      </c>
      <c r="E304" s="210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08"/>
      <c r="B305" s="208"/>
      <c r="C305" s="208"/>
      <c r="D305" s="101" t="s">
        <v>52</v>
      </c>
      <c r="E305" s="10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/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37"/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/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39"/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06"/>
      <c r="C311" s="206"/>
      <c r="D311" s="206"/>
      <c r="E311" s="206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07" t="s">
        <v>48</v>
      </c>
      <c r="B317" s="207" t="s">
        <v>49</v>
      </c>
      <c r="C317" s="207" t="s">
        <v>50</v>
      </c>
      <c r="D317" s="209" t="s">
        <v>51</v>
      </c>
      <c r="E317" s="210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08"/>
      <c r="B318" s="208"/>
      <c r="C318" s="208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06"/>
      <c r="C324" s="206"/>
      <c r="D324" s="206"/>
      <c r="E324" s="206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07" t="s">
        <v>48</v>
      </c>
      <c r="B330" s="207" t="s">
        <v>49</v>
      </c>
      <c r="C330" s="207" t="s">
        <v>50</v>
      </c>
      <c r="D330" s="209" t="s">
        <v>51</v>
      </c>
      <c r="E330" s="210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08"/>
      <c r="B331" s="208"/>
      <c r="C331" s="208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06"/>
      <c r="C337" s="206"/>
      <c r="D337" s="206"/>
      <c r="E337" s="206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207" t="s">
        <v>48</v>
      </c>
      <c r="B343" s="207" t="s">
        <v>49</v>
      </c>
      <c r="C343" s="207" t="s">
        <v>50</v>
      </c>
      <c r="D343" s="209" t="s">
        <v>51</v>
      </c>
      <c r="E343" s="210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08"/>
      <c r="B344" s="208"/>
      <c r="C344" s="208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06"/>
      <c r="C350" s="206"/>
      <c r="D350" s="206"/>
      <c r="E350" s="206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07" t="s">
        <v>48</v>
      </c>
      <c r="B356" s="207" t="s">
        <v>49</v>
      </c>
      <c r="C356" s="207" t="s">
        <v>50</v>
      </c>
      <c r="D356" s="209" t="s">
        <v>51</v>
      </c>
      <c r="E356" s="210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08"/>
      <c r="B357" s="208"/>
      <c r="C357" s="208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06"/>
      <c r="C363" s="206"/>
      <c r="D363" s="206"/>
      <c r="E363" s="206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07" t="s">
        <v>48</v>
      </c>
      <c r="B369" s="207" t="s">
        <v>49</v>
      </c>
      <c r="C369" s="207" t="s">
        <v>50</v>
      </c>
      <c r="D369" s="209" t="s">
        <v>51</v>
      </c>
      <c r="E369" s="210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08"/>
      <c r="B370" s="208"/>
      <c r="C370" s="208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06"/>
      <c r="C376" s="206"/>
      <c r="D376" s="206"/>
      <c r="E376" s="206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07" t="s">
        <v>48</v>
      </c>
      <c r="B382" s="207" t="s">
        <v>49</v>
      </c>
      <c r="C382" s="207" t="s">
        <v>50</v>
      </c>
      <c r="D382" s="209" t="s">
        <v>51</v>
      </c>
      <c r="E382" s="210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08"/>
      <c r="B383" s="208"/>
      <c r="C383" s="208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06"/>
      <c r="C389" s="206"/>
      <c r="D389" s="206"/>
      <c r="E389" s="206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07" t="s">
        <v>48</v>
      </c>
      <c r="B395" s="207" t="s">
        <v>49</v>
      </c>
      <c r="C395" s="207" t="s">
        <v>50</v>
      </c>
      <c r="D395" s="209" t="s">
        <v>51</v>
      </c>
      <c r="E395" s="210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08"/>
      <c r="B396" s="208"/>
      <c r="C396" s="208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06"/>
      <c r="C402" s="206"/>
      <c r="D402" s="206"/>
      <c r="E402" s="206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07" t="s">
        <v>48</v>
      </c>
      <c r="B408" s="207" t="s">
        <v>49</v>
      </c>
      <c r="C408" s="207" t="s">
        <v>50</v>
      </c>
      <c r="D408" s="209" t="s">
        <v>51</v>
      </c>
      <c r="E408" s="210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08"/>
      <c r="B409" s="208"/>
      <c r="C409" s="208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06"/>
      <c r="C415" s="206"/>
      <c r="D415" s="206"/>
      <c r="E415" s="206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07" t="s">
        <v>48</v>
      </c>
      <c r="B421" s="207" t="s">
        <v>49</v>
      </c>
      <c r="C421" s="207" t="s">
        <v>50</v>
      </c>
      <c r="D421" s="209" t="s">
        <v>51</v>
      </c>
      <c r="E421" s="210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08"/>
      <c r="B422" s="208"/>
      <c r="C422" s="208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06"/>
      <c r="C428" s="206"/>
      <c r="D428" s="206"/>
      <c r="E428" s="206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07" t="s">
        <v>48</v>
      </c>
      <c r="B434" s="207" t="s">
        <v>49</v>
      </c>
      <c r="C434" s="207" t="s">
        <v>50</v>
      </c>
      <c r="D434" s="209" t="s">
        <v>51</v>
      </c>
      <c r="E434" s="210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08"/>
      <c r="B435" s="208"/>
      <c r="C435" s="208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06"/>
      <c r="C441" s="206"/>
      <c r="D441" s="206"/>
      <c r="E441" s="206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07" t="s">
        <v>48</v>
      </c>
      <c r="B447" s="207" t="s">
        <v>49</v>
      </c>
      <c r="C447" s="207" t="s">
        <v>50</v>
      </c>
      <c r="D447" s="209" t="s">
        <v>51</v>
      </c>
      <c r="E447" s="210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08"/>
      <c r="B448" s="208"/>
      <c r="C448" s="208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06"/>
      <c r="C454" s="206"/>
      <c r="D454" s="206"/>
      <c r="E454" s="206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07" t="s">
        <v>48</v>
      </c>
      <c r="B460" s="207" t="s">
        <v>49</v>
      </c>
      <c r="C460" s="207" t="s">
        <v>50</v>
      </c>
      <c r="D460" s="209" t="s">
        <v>51</v>
      </c>
      <c r="E460" s="210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08"/>
      <c r="B461" s="208"/>
      <c r="C461" s="208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06"/>
      <c r="C467" s="206"/>
      <c r="D467" s="206"/>
      <c r="E467" s="206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07" t="s">
        <v>48</v>
      </c>
      <c r="B473" s="207" t="s">
        <v>49</v>
      </c>
      <c r="C473" s="207" t="s">
        <v>50</v>
      </c>
      <c r="D473" s="209" t="s">
        <v>51</v>
      </c>
      <c r="E473" s="210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08"/>
      <c r="B474" s="208"/>
      <c r="C474" s="208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06"/>
      <c r="C480" s="206"/>
      <c r="D480" s="206"/>
      <c r="E480" s="206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07" t="s">
        <v>48</v>
      </c>
      <c r="B486" s="207" t="s">
        <v>49</v>
      </c>
      <c r="C486" s="207" t="s">
        <v>50</v>
      </c>
      <c r="D486" s="209" t="s">
        <v>51</v>
      </c>
      <c r="E486" s="210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08"/>
      <c r="B487" s="208"/>
      <c r="C487" s="208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06"/>
      <c r="C493" s="206"/>
      <c r="D493" s="206"/>
      <c r="E493" s="206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07" t="s">
        <v>48</v>
      </c>
      <c r="B499" s="207" t="s">
        <v>49</v>
      </c>
      <c r="C499" s="207" t="s">
        <v>50</v>
      </c>
      <c r="D499" s="209" t="s">
        <v>51</v>
      </c>
      <c r="E499" s="210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08"/>
      <c r="B500" s="208"/>
      <c r="C500" s="208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06"/>
      <c r="C506" s="206"/>
      <c r="D506" s="206"/>
      <c r="E506" s="206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07" t="s">
        <v>48</v>
      </c>
      <c r="B512" s="207" t="s">
        <v>49</v>
      </c>
      <c r="C512" s="207" t="s">
        <v>50</v>
      </c>
      <c r="D512" s="209" t="s">
        <v>51</v>
      </c>
      <c r="E512" s="210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08"/>
      <c r="B513" s="208"/>
      <c r="C513" s="208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06"/>
      <c r="C519" s="206"/>
      <c r="D519" s="206"/>
      <c r="E519" s="206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07" t="s">
        <v>48</v>
      </c>
      <c r="B525" s="207" t="s">
        <v>49</v>
      </c>
      <c r="C525" s="207" t="s">
        <v>50</v>
      </c>
      <c r="D525" s="209" t="s">
        <v>51</v>
      </c>
      <c r="E525" s="210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08"/>
      <c r="B526" s="208"/>
      <c r="C526" s="208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06"/>
      <c r="C532" s="206"/>
      <c r="D532" s="206"/>
      <c r="E532" s="206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07" t="s">
        <v>48</v>
      </c>
      <c r="B538" s="207" t="s">
        <v>49</v>
      </c>
      <c r="C538" s="207" t="s">
        <v>50</v>
      </c>
      <c r="D538" s="209" t="s">
        <v>51</v>
      </c>
      <c r="E538" s="210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08"/>
      <c r="B539" s="208"/>
      <c r="C539" s="208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06"/>
      <c r="C545" s="206"/>
      <c r="D545" s="206"/>
      <c r="E545" s="206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07" t="s">
        <v>48</v>
      </c>
      <c r="B551" s="207" t="s">
        <v>49</v>
      </c>
      <c r="C551" s="207" t="s">
        <v>50</v>
      </c>
      <c r="D551" s="209" t="s">
        <v>51</v>
      </c>
      <c r="E551" s="210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08"/>
      <c r="B552" s="208"/>
      <c r="C552" s="208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C280:C284"/>
    <mergeCell ref="D280:D284"/>
    <mergeCell ref="E280:E284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B493:E493"/>
    <mergeCell ref="A499:A500"/>
    <mergeCell ref="B499:B500"/>
    <mergeCell ref="C499:C500"/>
    <mergeCell ref="D499:E499"/>
    <mergeCell ref="B506:E506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3517" activePane="bottomLeft" state="frozen"/>
      <selection pane="bottomLeft" activeCell="N3506" sqref="N3506:N3532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1" t="s">
        <v>12</v>
      </c>
      <c r="C1" s="221"/>
      <c r="D1" s="221"/>
      <c r="E1" s="221"/>
      <c r="F1" s="221"/>
      <c r="G1" s="221"/>
      <c r="H1" s="221"/>
      <c r="I1" s="221"/>
      <c r="J1" s="221"/>
      <c r="K1" s="221"/>
      <c r="O1" s="222" t="s">
        <v>17</v>
      </c>
      <c r="P1" s="222"/>
      <c r="Q1" s="222"/>
      <c r="R1" s="222"/>
      <c r="S1" s="222"/>
      <c r="T1" s="222"/>
      <c r="U1" s="222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15.7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15.7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15.7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15.7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15.7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15.7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15.7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15.7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15.7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15.7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15.7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15.7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15.7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15.7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15.7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15.7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15.7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15.7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15.7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15.7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15.7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15.7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15.7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15.7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15.7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15.7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15.7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15.7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15.7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15.7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15.7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15.7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15.7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15.7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15.7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15.7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15.7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15.7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15.7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15.7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15.7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15.7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15.7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15.7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15.7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15.7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15.7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15.7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15.7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15.7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15.7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15.7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15.7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15.7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15.7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15.7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15.7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15.7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15.7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15.7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15.7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15.7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15.7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15.7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15.7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15.7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15.7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15.7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15.7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15.7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15.7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15.7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15.7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15.7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15.7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15.7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15.7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15.7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15.7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15.7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15.7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15.7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15.7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15.7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15.7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15.7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15.7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15.7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15.7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15.7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15.7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15.7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15.7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15.7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15.7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15.7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15.7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15.7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15.7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15.7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15.7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15.7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15.7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15.7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15.7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15.7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15.7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15.7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15.7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15.7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15.7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15.7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15.7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15.7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15.7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15.7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15.7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15.7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15.7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15.7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15.7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15.7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15.7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15.7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15.7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15.7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15.7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15.7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15.7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15.7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15.7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15.7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15.7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15.7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15.7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15.7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15.7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15.7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15.7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15.7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15.7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15.7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15.7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15.7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15.7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15.7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15.7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15.7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15.7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15.7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15.7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15.7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15.7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15.7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15.7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15.7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15.7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15.7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15.7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15.7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15.7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15.7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15.7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15.7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15.7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15.7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15.7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15.7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15.7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15.7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15.7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15.7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15.7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15.7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15.7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15.7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15.7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15.7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15.7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15.7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15.7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15.7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15.7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15.7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15.7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15.7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15.7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15.7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15.7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15.7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15.7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15.7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15.7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15.7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15.7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15.7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15.7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15.7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15.7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15.7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15.7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15.7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15.7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15.7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15.7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15.7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15.7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15.7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15.7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15.7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15.7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15.7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15.7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15.7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15.7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15.7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15.7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15.7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15.7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15.7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15.7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15.7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15.7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15.7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15.7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15.7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15.7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15.7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15.7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15.7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15.7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15.7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15.7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15.7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15.7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15.7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15.7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15.7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15.7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15.7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15.7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15.7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15.7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15.7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15.7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15.7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15.7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15.7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15.7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15.7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15.7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15.7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15.7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15.7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15.7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15.7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15.7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15.7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15.7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15.7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15.7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15.7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15.7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15.7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15.7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15.7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15.7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15.7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15.7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15.7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15.7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15.7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15.7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15.7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15.7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15.7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15.7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15.7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15.7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15.7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15.7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15.7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15.7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15.7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15.7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15.7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15.7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15.7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15.7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15.7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15.7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15.7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15.7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15.7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15.7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15.7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15.7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15.7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15.7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15.7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15.7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15.7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15.7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15.7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15.7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15.7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15.7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15.7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15.7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15.7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15.7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15.7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15.7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15.7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15.7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15.7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15.7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15.7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15.7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15.7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15.7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15.7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15.7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15.7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15.7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15.7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15.7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15.7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15.7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15.7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15.7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15.7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15.7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15.7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15.7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15.7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15.7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15.7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15.7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15.7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15.7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15.7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15.7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15.7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15.7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15.7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15.7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15.7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15.7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15.7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15.7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15.7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15.7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15.7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15.7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15.7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15.7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15.7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15.7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15.7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15.7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15.7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15.7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15.7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15.7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15.7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15.7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15.7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15.7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15.75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15.75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15.75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15.75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15.75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15.75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15.75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15.75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15.75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15.75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15.75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15.75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15.75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15.75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15.75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15.75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15.75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15.75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15.75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15.75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15.75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15.75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16.5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15.75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15.75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15.75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15.75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15.75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15.75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15.75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15.75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15.75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15.75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15.75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15.75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15.75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15.75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15.75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15.75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15.75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15.75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15.75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15.75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15.75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15.75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15.75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15.75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15.75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15.75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15.75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15.75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15.75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15.75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15.75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15.75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15.75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15.75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15.75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15.75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15.75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15.75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15.75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15.75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15.75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15.75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15.75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15.75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15.75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15.75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15.75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15.75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15.75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15.75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15.75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15.75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15.75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15.75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15.75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15.75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15.75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15.75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15.75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15.75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15.75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15.75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15.75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15.75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15.75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15.75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15.75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15.75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15.75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15.75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15.75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15.75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15.75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15.75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15.75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15.75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15.75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15.75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15.75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15.75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15.75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15.75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15.75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15.75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15.75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15.75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15.75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16.5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15.75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15.75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15.75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15.75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15.75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15.75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15.75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15.75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15.75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15.75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15.75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15.75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15.75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15.75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15.75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15.75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15.75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15.75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15.75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15.75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15.75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15.75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15.75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15.75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15.75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15.75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15.75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15.75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15.75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15.75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15.75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15.75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15.75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15.75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15.75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15.75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15.75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15.75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15.75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15.75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15.75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15.75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15.75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15.75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15.75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15.75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15.75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15.75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15.75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15.75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15.75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15.75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15.75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16.5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15.75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15.75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15.75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15.75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15.75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15.75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15.75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15.75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15.75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15.75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15.75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15.75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15.75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15.75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15.75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15.75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15.75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15.75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15.75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15.75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15.75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15.75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15.75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15.75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15.75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15.75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15.75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15.75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15.75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15.75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15.75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15.75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15.75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29.25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29.25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15.75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15.75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15.75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15.75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15.75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15.75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15.75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15.75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15.75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15.75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15.75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15.75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15.75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15.75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15.75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15.75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15.75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15.75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16.5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15.75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15.75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15.75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15.75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15.75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15.75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15.75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15.75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15.75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15.75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15.75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15.75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15.75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15.75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15.75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15.75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15.75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15.75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15.75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15.75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15.75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15.75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15.75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15.75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15.75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15.75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15.75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15.75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15.75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15.75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15.75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15.75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15.75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15.75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15.75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15.75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15.75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15.75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15.75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15.75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15.75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15.75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15.75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15.75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15.75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15.75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15.75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15.75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15.75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15.75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15.75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15.75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15.75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15.75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15.75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15.75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15.75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15.75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15.75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15.75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15.75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15.75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15.75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15.75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15.75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15.75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15.75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15.75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15.75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15.75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15.75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15.75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15.75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15.75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16.5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15.75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15.75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15.75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15.75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15.75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15.75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15.75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15.75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15.75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15.75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15.75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15.75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15.75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15.75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15.75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15.75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15.75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15.75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15.75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15.75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15.75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15.75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15.75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16.5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15.75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15.75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15.75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15.75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15.75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15.75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15.75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15.75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15.75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15.75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15.75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15.75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15.75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15.75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15.75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15.75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15.75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15.75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15.75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15.75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15.75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15.75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15.75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15.75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15.75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15.75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15.75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15.75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15.75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15.75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15.75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15.75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15.75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15.75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6.5" thickBot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t="15.75" thickBot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t="15.75" thickBot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15.75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15.75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15.75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15.75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15.75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15.75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15.75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15.75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15.75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15.75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15.75" thickBot="1">
      <c r="A1192" s="3" t="s">
        <v>272</v>
      </c>
      <c r="B1192" s="163" t="s">
        <v>0</v>
      </c>
      <c r="C1192" s="163" t="s">
        <v>1</v>
      </c>
      <c r="D1192" s="163" t="s">
        <v>2</v>
      </c>
      <c r="E1192" s="163" t="s">
        <v>3</v>
      </c>
      <c r="F1192" s="163" t="s">
        <v>4</v>
      </c>
      <c r="G1192" s="163" t="s">
        <v>5</v>
      </c>
      <c r="H1192" s="163" t="s">
        <v>6</v>
      </c>
      <c r="I1192" s="163" t="s">
        <v>7</v>
      </c>
      <c r="J1192" s="163" t="s">
        <v>8</v>
      </c>
      <c r="K1192" s="163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15.75" thickBot="1">
      <c r="A1193" s="3" t="s">
        <v>272</v>
      </c>
      <c r="B1193" s="161">
        <v>2021</v>
      </c>
      <c r="C1193" s="161"/>
      <c r="D1193" s="161"/>
      <c r="E1193" s="162" t="s">
        <v>107</v>
      </c>
      <c r="F1193" s="162" t="s">
        <v>10</v>
      </c>
      <c r="G1193" s="162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15.75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15.75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15.75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15.75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15.75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15.75" thickBot="1">
      <c r="A1199" s="3" t="s">
        <v>272</v>
      </c>
      <c r="B1199" s="163" t="s">
        <v>0</v>
      </c>
      <c r="C1199" s="163" t="s">
        <v>1</v>
      </c>
      <c r="D1199" s="163" t="s">
        <v>2</v>
      </c>
      <c r="E1199" s="163" t="s">
        <v>3</v>
      </c>
      <c r="F1199" s="163" t="s">
        <v>4</v>
      </c>
      <c r="G1199" s="163" t="s">
        <v>5</v>
      </c>
      <c r="H1199" s="163" t="s">
        <v>6</v>
      </c>
      <c r="I1199" s="163" t="s">
        <v>7</v>
      </c>
      <c r="J1199" s="163" t="s">
        <v>8</v>
      </c>
      <c r="K1199" s="163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15.75" thickBot="1">
      <c r="A1200" s="3" t="s">
        <v>272</v>
      </c>
      <c r="B1200" s="161">
        <v>2022</v>
      </c>
      <c r="C1200" s="161">
        <v>4</v>
      </c>
      <c r="D1200" s="161"/>
      <c r="E1200" s="162" t="s">
        <v>86</v>
      </c>
      <c r="F1200" s="162" t="s">
        <v>10</v>
      </c>
      <c r="G1200" s="162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15.75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15.75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15.75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15.75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15.75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15.75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15.75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15.75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15.75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15.75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15.75" thickBot="1">
      <c r="A1214" s="3" t="s">
        <v>283</v>
      </c>
      <c r="B1214" s="163" t="s">
        <v>0</v>
      </c>
      <c r="C1214" s="163" t="s">
        <v>1</v>
      </c>
      <c r="D1214" s="163" t="s">
        <v>2</v>
      </c>
      <c r="E1214" s="163" t="s">
        <v>3</v>
      </c>
      <c r="F1214" s="163" t="s">
        <v>4</v>
      </c>
      <c r="G1214" s="163" t="s">
        <v>5</v>
      </c>
      <c r="H1214" s="163" t="s">
        <v>6</v>
      </c>
      <c r="I1214" s="163" t="s">
        <v>7</v>
      </c>
      <c r="J1214" s="163" t="s">
        <v>8</v>
      </c>
      <c r="K1214" s="163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15.75" thickBot="1">
      <c r="A1215" s="3" t="s">
        <v>283</v>
      </c>
      <c r="B1215" s="161">
        <v>2022</v>
      </c>
      <c r="C1215" s="161">
        <v>5</v>
      </c>
      <c r="D1215" s="161"/>
      <c r="E1215" s="162" t="s">
        <v>82</v>
      </c>
      <c r="F1215" s="162" t="s">
        <v>10</v>
      </c>
      <c r="G1215" s="162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15.75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:55" ht="15.75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:55" ht="15.75" customHeight="1" thickBot="1">
      <c r="A1218" s="3" t="s">
        <v>285</v>
      </c>
      <c r="B1218" s="185" t="s">
        <v>85</v>
      </c>
      <c r="C1218"/>
      <c r="D1218"/>
      <c r="E1218"/>
      <c r="F1218"/>
      <c r="G1218"/>
      <c r="H1218"/>
      <c r="I1218"/>
      <c r="J1218"/>
      <c r="K1218"/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:55" ht="15.75" customHeight="1" thickBot="1">
      <c r="A1219" s="3" t="s">
        <v>285</v>
      </c>
      <c r="B1219" s="88" t="s">
        <v>0</v>
      </c>
      <c r="C1219" s="88" t="s">
        <v>1</v>
      </c>
      <c r="D1219" s="88" t="s">
        <v>2</v>
      </c>
      <c r="E1219" s="88" t="s">
        <v>3</v>
      </c>
      <c r="F1219" s="88" t="s">
        <v>4</v>
      </c>
      <c r="G1219" s="88" t="s">
        <v>5</v>
      </c>
      <c r="H1219" s="88" t="s">
        <v>6</v>
      </c>
      <c r="I1219" s="88" t="s">
        <v>7</v>
      </c>
      <c r="J1219" s="88" t="s">
        <v>8</v>
      </c>
      <c r="K1219" s="88" t="s">
        <v>9</v>
      </c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:55" ht="15.75" customHeight="1" thickBot="1">
      <c r="A1220" s="3" t="s">
        <v>285</v>
      </c>
      <c r="B1220" s="78">
        <v>2022</v>
      </c>
      <c r="C1220" s="78">
        <v>7</v>
      </c>
      <c r="D1220" s="78"/>
      <c r="E1220" s="79" t="s">
        <v>86</v>
      </c>
      <c r="F1220" s="79" t="s">
        <v>10</v>
      </c>
      <c r="G1220" s="79" t="s">
        <v>10</v>
      </c>
      <c r="H1220" s="80">
        <v>44783</v>
      </c>
      <c r="I1220" s="81">
        <v>177526.39</v>
      </c>
      <c r="J1220" s="82">
        <v>0</v>
      </c>
      <c r="K1220" s="81">
        <v>177526.39</v>
      </c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:55" ht="15.75" customHeight="1" thickBot="1">
      <c r="A1221" s="3" t="s">
        <v>285</v>
      </c>
      <c r="B1221" s="83">
        <v>2022</v>
      </c>
      <c r="C1221" s="83">
        <v>7</v>
      </c>
      <c r="D1221" s="83"/>
      <c r="E1221" s="84" t="s">
        <v>86</v>
      </c>
      <c r="F1221" s="84" t="s">
        <v>10</v>
      </c>
      <c r="G1221" s="84" t="s">
        <v>83</v>
      </c>
      <c r="H1221" s="85">
        <v>44851</v>
      </c>
      <c r="I1221" s="86">
        <v>21718.58</v>
      </c>
      <c r="J1221" s="87">
        <v>0</v>
      </c>
      <c r="K1221" s="86">
        <v>21718.58</v>
      </c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:55" ht="15.75" customHeight="1" thickBot="1">
      <c r="A1222" s="3" t="s">
        <v>285</v>
      </c>
      <c r="B1222" s="83">
        <v>2022</v>
      </c>
      <c r="C1222" s="83">
        <v>7</v>
      </c>
      <c r="D1222" s="83"/>
      <c r="E1222" s="84" t="s">
        <v>11</v>
      </c>
      <c r="F1222" s="84" t="s">
        <v>10</v>
      </c>
      <c r="G1222" s="84" t="s">
        <v>10</v>
      </c>
      <c r="H1222" s="85">
        <v>44783</v>
      </c>
      <c r="I1222" s="86">
        <v>206755.16</v>
      </c>
      <c r="J1222" s="87">
        <v>0</v>
      </c>
      <c r="K1222" s="86">
        <v>206755.16</v>
      </c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>Q920136</v>
      </c>
      <c r="AD1222" s="11" t="str">
        <f t="shared" si="411"/>
        <v>Contribuciones Seg. Social</v>
      </c>
      <c r="AE1222" s="11" t="str">
        <f t="shared" si="412"/>
        <v>Declaración Jurada</v>
      </c>
      <c r="AF1222" s="11" t="str">
        <f t="shared" si="413"/>
        <v>Declaración Jurada</v>
      </c>
      <c r="AG1222" s="11">
        <f t="shared" si="414"/>
        <v>206755.16</v>
      </c>
      <c r="AH1222" s="11">
        <f t="shared" si="415"/>
        <v>0</v>
      </c>
      <c r="AI1222" s="11">
        <f t="shared" si="416"/>
        <v>206755.16</v>
      </c>
      <c r="AJ1222" s="11">
        <f t="shared" si="417"/>
        <v>2022</v>
      </c>
      <c r="AK1222" s="11">
        <f t="shared" si="418"/>
        <v>7</v>
      </c>
      <c r="AN1222" s="11" t="str">
        <f t="shared" si="419"/>
        <v xml:space="preserve">2022/7 </v>
      </c>
      <c r="AO1222" s="11" t="str">
        <f t="shared" si="420"/>
        <v>2022/7 Contribuciones Seg. Social</v>
      </c>
      <c r="AP1222" s="11">
        <f t="shared" si="421"/>
        <v>206755.16</v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:55" ht="15.75" customHeight="1" thickBot="1">
      <c r="A1223" s="3" t="s">
        <v>285</v>
      </c>
      <c r="B1223" s="83">
        <v>2022</v>
      </c>
      <c r="C1223" s="83">
        <v>7</v>
      </c>
      <c r="D1223" s="83"/>
      <c r="E1223" s="84" t="s">
        <v>11</v>
      </c>
      <c r="F1223" s="84" t="s">
        <v>10</v>
      </c>
      <c r="G1223" s="84" t="s">
        <v>83</v>
      </c>
      <c r="H1223" s="85">
        <v>44851</v>
      </c>
      <c r="I1223" s="86">
        <v>25294.43</v>
      </c>
      <c r="J1223" s="87">
        <v>0</v>
      </c>
      <c r="K1223" s="86">
        <v>25294.43</v>
      </c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:55" ht="15.75" customHeight="1" thickBot="1">
      <c r="A1224" s="3" t="s">
        <v>285</v>
      </c>
      <c r="B1224" s="83">
        <v>2022</v>
      </c>
      <c r="C1224" s="83">
        <v>8</v>
      </c>
      <c r="D1224" s="83"/>
      <c r="E1224" s="84" t="s">
        <v>86</v>
      </c>
      <c r="F1224" s="84" t="s">
        <v>10</v>
      </c>
      <c r="G1224" s="84" t="s">
        <v>10</v>
      </c>
      <c r="H1224" s="85">
        <v>44816</v>
      </c>
      <c r="I1224" s="86">
        <v>226963.11</v>
      </c>
      <c r="J1224" s="87">
        <v>0</v>
      </c>
      <c r="K1224" s="86">
        <v>226963.11</v>
      </c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:55" ht="15.75" customHeight="1" thickBot="1">
      <c r="A1225" s="3" t="s">
        <v>285</v>
      </c>
      <c r="B1225" s="83">
        <v>2022</v>
      </c>
      <c r="C1225" s="83">
        <v>8</v>
      </c>
      <c r="D1225" s="83"/>
      <c r="E1225" s="84" t="s">
        <v>86</v>
      </c>
      <c r="F1225" s="84" t="s">
        <v>10</v>
      </c>
      <c r="G1225" s="84" t="s">
        <v>83</v>
      </c>
      <c r="H1225" s="85">
        <v>44851</v>
      </c>
      <c r="I1225" s="86">
        <v>15649.11</v>
      </c>
      <c r="J1225" s="87">
        <v>0</v>
      </c>
      <c r="K1225" s="86">
        <v>15649.11</v>
      </c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:55" ht="15.75" customHeight="1" thickBot="1">
      <c r="A1226" s="3" t="s">
        <v>285</v>
      </c>
      <c r="B1226" s="83">
        <v>2022</v>
      </c>
      <c r="C1226" s="83">
        <v>8</v>
      </c>
      <c r="D1226" s="83"/>
      <c r="E1226" s="84" t="s">
        <v>11</v>
      </c>
      <c r="F1226" s="84" t="s">
        <v>10</v>
      </c>
      <c r="G1226" s="84" t="s">
        <v>10</v>
      </c>
      <c r="H1226" s="85">
        <v>44816</v>
      </c>
      <c r="I1226" s="86">
        <v>277830.19</v>
      </c>
      <c r="J1226" s="87">
        <v>0</v>
      </c>
      <c r="K1226" s="86">
        <v>277830.19</v>
      </c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>Q920136</v>
      </c>
      <c r="AD1226" s="11" t="str">
        <f t="shared" si="411"/>
        <v>Contribuciones Seg. Social</v>
      </c>
      <c r="AE1226" s="11" t="str">
        <f t="shared" si="412"/>
        <v>Declaración Jurada</v>
      </c>
      <c r="AF1226" s="11" t="str">
        <f t="shared" si="413"/>
        <v>Declaración Jurada</v>
      </c>
      <c r="AG1226" s="11">
        <f t="shared" si="414"/>
        <v>277830.19</v>
      </c>
      <c r="AH1226" s="11">
        <f t="shared" si="415"/>
        <v>0</v>
      </c>
      <c r="AI1226" s="11">
        <f t="shared" si="416"/>
        <v>277830.19</v>
      </c>
      <c r="AJ1226" s="11">
        <f t="shared" si="417"/>
        <v>2022</v>
      </c>
      <c r="AK1226" s="11">
        <f t="shared" si="418"/>
        <v>8</v>
      </c>
      <c r="AN1226" s="11" t="str">
        <f t="shared" si="419"/>
        <v xml:space="preserve">2022/8 </v>
      </c>
      <c r="AO1226" s="11" t="str">
        <f t="shared" si="420"/>
        <v>2022/8 Contribuciones Seg. Social</v>
      </c>
      <c r="AP1226" s="11">
        <f t="shared" si="421"/>
        <v>277830.19</v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:55" ht="15.75" customHeight="1" thickBot="1">
      <c r="A1227" s="3" t="s">
        <v>285</v>
      </c>
      <c r="B1227" s="83">
        <v>2022</v>
      </c>
      <c r="C1227" s="83">
        <v>8</v>
      </c>
      <c r="D1227" s="83"/>
      <c r="E1227" s="84" t="s">
        <v>11</v>
      </c>
      <c r="F1227" s="84" t="s">
        <v>10</v>
      </c>
      <c r="G1227" s="84" t="s">
        <v>83</v>
      </c>
      <c r="H1227" s="85">
        <v>44851</v>
      </c>
      <c r="I1227" s="86">
        <v>19156.39</v>
      </c>
      <c r="J1227" s="87">
        <v>0</v>
      </c>
      <c r="K1227" s="86">
        <v>19156.39</v>
      </c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:55" ht="15.75" customHeight="1" thickBot="1">
      <c r="A1228" s="3" t="s">
        <v>285</v>
      </c>
      <c r="B1228" s="83">
        <v>2022</v>
      </c>
      <c r="C1228" s="83">
        <v>9</v>
      </c>
      <c r="D1228" s="83"/>
      <c r="E1228" s="84" t="s">
        <v>86</v>
      </c>
      <c r="F1228" s="84" t="s">
        <v>10</v>
      </c>
      <c r="G1228" s="84" t="s">
        <v>10</v>
      </c>
      <c r="H1228" s="85">
        <v>44846</v>
      </c>
      <c r="I1228" s="86">
        <v>239366.34</v>
      </c>
      <c r="J1228" s="87">
        <v>0</v>
      </c>
      <c r="K1228" s="86">
        <v>239366.34</v>
      </c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:55" ht="15.75" customHeight="1" thickBot="1">
      <c r="A1229" s="3" t="s">
        <v>285</v>
      </c>
      <c r="B1229" s="83">
        <v>2022</v>
      </c>
      <c r="C1229" s="83">
        <v>9</v>
      </c>
      <c r="D1229" s="83"/>
      <c r="E1229" s="84" t="s">
        <v>86</v>
      </c>
      <c r="F1229" s="84" t="s">
        <v>10</v>
      </c>
      <c r="G1229" s="84" t="s">
        <v>83</v>
      </c>
      <c r="H1229" s="85">
        <v>44851</v>
      </c>
      <c r="I1229" s="86">
        <v>2357.7600000000002</v>
      </c>
      <c r="J1229" s="87">
        <v>0</v>
      </c>
      <c r="K1229" s="86">
        <v>2357.7600000000002</v>
      </c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:55" ht="15.75" customHeight="1" thickBot="1">
      <c r="A1230" s="3" t="s">
        <v>285</v>
      </c>
      <c r="B1230" s="83">
        <v>2022</v>
      </c>
      <c r="C1230" s="83">
        <v>9</v>
      </c>
      <c r="D1230" s="83"/>
      <c r="E1230" s="84" t="s">
        <v>11</v>
      </c>
      <c r="F1230" s="84" t="s">
        <v>10</v>
      </c>
      <c r="G1230" s="84" t="s">
        <v>10</v>
      </c>
      <c r="H1230" s="85">
        <v>44846</v>
      </c>
      <c r="I1230" s="86">
        <v>289850.08</v>
      </c>
      <c r="J1230" s="87">
        <v>0</v>
      </c>
      <c r="K1230" s="86">
        <v>289850.08</v>
      </c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>Q920136</v>
      </c>
      <c r="AD1230" s="11" t="str">
        <f t="shared" si="411"/>
        <v>Contribuciones Seg. Social</v>
      </c>
      <c r="AE1230" s="11" t="str">
        <f t="shared" si="412"/>
        <v>Declaración Jurada</v>
      </c>
      <c r="AF1230" s="11" t="str">
        <f t="shared" si="413"/>
        <v>Declaración Jurada</v>
      </c>
      <c r="AG1230" s="11">
        <f t="shared" si="414"/>
        <v>289850.08</v>
      </c>
      <c r="AH1230" s="11">
        <f t="shared" si="415"/>
        <v>0</v>
      </c>
      <c r="AI1230" s="11">
        <f t="shared" si="416"/>
        <v>289850.08</v>
      </c>
      <c r="AJ1230" s="11">
        <f t="shared" si="417"/>
        <v>2022</v>
      </c>
      <c r="AK1230" s="11">
        <f t="shared" si="418"/>
        <v>9</v>
      </c>
      <c r="AN1230" s="11" t="str">
        <f t="shared" si="419"/>
        <v xml:space="preserve">2022/9 </v>
      </c>
      <c r="AO1230" s="11" t="str">
        <f t="shared" si="420"/>
        <v>2022/9 Contribuciones Seg. Social</v>
      </c>
      <c r="AP1230" s="11">
        <f t="shared" si="421"/>
        <v>289850.08</v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:55" ht="15.75" customHeight="1" thickBot="1">
      <c r="A1231" s="3" t="s">
        <v>285</v>
      </c>
      <c r="B1231" s="83">
        <v>2022</v>
      </c>
      <c r="C1231" s="83">
        <v>9</v>
      </c>
      <c r="D1231" s="83"/>
      <c r="E1231" s="84" t="s">
        <v>11</v>
      </c>
      <c r="F1231" s="84" t="s">
        <v>10</v>
      </c>
      <c r="G1231" s="84" t="s">
        <v>83</v>
      </c>
      <c r="H1231" s="85">
        <v>44851</v>
      </c>
      <c r="I1231" s="86">
        <v>2855.02</v>
      </c>
      <c r="J1231" s="87">
        <v>0</v>
      </c>
      <c r="K1231" s="86">
        <v>2855.02</v>
      </c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:55" ht="15.75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4:55" ht="15.75" thickBot="1"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4:55" ht="15.75" thickBot="1"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4:55" ht="15.75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4:55" ht="15.75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15.75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15.75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15.75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15.75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15.75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15.75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15.75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15.75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15.75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15.75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15.75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15.75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15.75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15.75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15.75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15.75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15.75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15.75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15.75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15.75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15.75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15.75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15.75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15.75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15.75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15.75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15.75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15.75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15.75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15.75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15.75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15.75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15.75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15.75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15.75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15.75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15.75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15.75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15.75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15.75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15.75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15.75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15.75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15.75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15.75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15.75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15.75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15.75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15.75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15.75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15.75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15.75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15.75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15.75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15.75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6.5" thickBot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15.75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15.75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15.75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15.75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15.75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15.75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15.75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6.5" thickBot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15.75" thickBot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15.75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15.75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15.75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15.75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15.75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15.75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15.75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15.75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15.75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15.75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15.75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15.75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15.75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15.75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15.75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15.75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15.75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15.75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15.75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15.75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15.75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15.75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15.75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15.75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15.75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15.75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15.75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15.75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6.5" thickBot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15.75" thickBot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15.75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15.75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15.75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15.75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15.75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15.75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15.75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15.75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15.75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15.75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15.75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15.75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15.75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15.75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15.75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15.75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15.75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15.75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15.75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15.75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15.75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15.75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15.75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15.75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15.75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15.75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15.75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15.75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15.75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15.75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15.75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15.75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15.75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15.75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15.75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15.75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15.75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15.75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15.75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15.75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15.75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15.75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15.75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15.75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15.75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15.75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15.75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15.75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15.75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15.75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15.75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15.75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15.75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15.75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15.75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15.75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15.75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15.75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15.75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15.75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15.75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15.75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15.75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15.75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15.75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15.75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15.75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15.75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15.75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15.75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15.75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15.75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15.75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15.75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15.75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15.75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15.75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15.75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15.75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15.75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15.75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15.75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15.75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15.75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15.75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15.75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15.75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15.75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15.75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15.75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15.75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15.75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15.75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15.75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15.75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15.75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15.75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15.75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15.75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15.75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15.75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15.75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15.75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15.75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15.75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15.75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15.75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15.75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15.75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15.75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15.75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15.75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15.75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15.75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15.75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15.75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15.75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15.75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15.75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15.75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15.75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15.75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15.75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15.75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15.75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15.75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15.75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15.75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15.75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15.75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15.75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15.75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15.75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15.75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15.75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15.75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15.75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15.75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15.75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15.75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15.75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15.75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15.75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15.75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15.75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15.75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15.75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15.75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15.75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15.75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15.75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15.75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15.75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15.75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15.75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15.75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15.75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15.75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15.75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15.75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15.75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15.75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15.75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15.75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15.75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15.75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15.75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15.75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15.75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15.75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15.75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15.75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15.75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15.75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15.75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15.75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15.75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15.75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15.75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15.75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15.75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15.75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15.75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15.75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15.75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15.75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15.75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15.75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15.75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15.75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15.75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15.75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15.75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15.75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15.75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15.75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15.75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15.75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15.75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15.75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15.75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15.75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15.75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15.75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15.75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15.75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15.75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15.75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15.75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15.75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15.75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15.75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15.75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15.75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15.75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15.75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15.75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15.75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15.75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15.75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15.75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15.75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15.75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15.75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15.75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15.75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15.75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15.75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15.75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15.75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15.75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15.75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15.75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15.75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15.75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15.75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15.75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15.75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15.75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15.75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15.75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15.75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15.75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15.75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15.75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15.75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15.75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15.75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15.75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15.75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15.75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15.75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15.75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15.75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15.75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15.75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15.75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15.75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15.75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15.75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15.75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15.75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15.75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15.75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15.75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15.75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15.75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15.75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15.75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15.75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15.75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15.75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15.75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15.75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15.75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15.75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15.75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15.75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15.75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15.75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15.75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15.75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15.75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15.75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15.75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15.75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15.75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15.75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15.75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15.75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15.75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15.75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15.75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15.75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15.75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15.75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15.75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15.75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15.75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15.75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15.75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15.75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15.75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15.75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15.75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15.75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15.75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15.75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15.75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15.75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15.75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15.75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15.75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15.75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15.75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15.75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15.75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15.75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15.75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15.75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15.75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15.75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15.75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15.75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15.75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15.75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15.75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15.75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15.75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15.75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15.75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15.75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15.75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15.75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15.75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15.75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15.75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15.75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15.75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15.75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15.75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15.75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15.75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15.75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15.75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15.75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15.75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15.75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15.75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15.75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15.75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15.75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15.75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15.75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15.75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15.75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15.75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15.75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15.75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15.75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15.75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15.75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15.75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15.75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15.75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15.75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15.75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15.75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15.75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15.75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15.75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15.75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15.75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15.75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15.75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15.75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15.75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6.5" thickBot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t="15.75" thickBot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t="15.75" thickBot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15.75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15.75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15.75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15.75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15.75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15.75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15.75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15.75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15.75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15.75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15.75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15.75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15.75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15.75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15.75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15.75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15.75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15.75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15.75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15.75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15.75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15.75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15.75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15.75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15.75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15.75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15.75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15.75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15.75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15.75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15.75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15.75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15.75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15.75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15.75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15.75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15.75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15.75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15.75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15.75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15.75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15.75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15.75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15.75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15.75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15.75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15.75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15.75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15.75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15.75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15.75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15.75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15.75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15.75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15.75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15.75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15.75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15.75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15.75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15.75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15.75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15.75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15.75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15.75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15.75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15.75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15.75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15.75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15.75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15.75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15.75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15.75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15.75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15.75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15.75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15.75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15.75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15.75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15.75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15.75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15.75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15.75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15.75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15.75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15.75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15.75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15.75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15.75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15.75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15.75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15.75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15.75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15.75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15.75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15.75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15.75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15.75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15.75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15.75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15.75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15.75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15.75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15.75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15.75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15.75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15.75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15.75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15.75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15.75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15.75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15.75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15.75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15.75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15.75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15.75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15.75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15.75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15.75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15.75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15.75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15.75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15.75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15.75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15.75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15.75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15.75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15.75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15.75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15.75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15.75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6.5" thickBot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t="15.75" thickBot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t="15.75" thickBot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15.75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15.75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15.75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15.75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15.75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15.75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15.75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15.75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15.75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15.75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15.75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15.75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15.75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15.75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15.75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15.75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15.75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15.75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15.75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15.75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15.75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15.75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15.75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15.75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15.75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15.75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15.75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15.75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15.75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15.75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15.75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15.75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15.75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15.75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15.75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15.75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15.75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15.75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15.75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15.75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15.75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15.75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15.75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15.75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15.75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15.75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15.75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15.75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15.75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15.75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15.75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15.75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15.75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15.75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15.75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15.75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15.75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15.75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15.75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15.75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15.75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15.75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15.75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15.75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15.75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15.75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15.75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15.75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15.75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15.75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15.75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15.75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15.75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15.75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15.75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15.75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15.75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15.75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15.75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15.75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15.75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15.75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15.75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15.75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15.75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15.75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15.75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15.75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15.75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15.75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15.75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15.75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15.75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15.75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15.75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15.75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15.75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15.75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15.75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15.75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15.75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15.75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15.75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15.75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15.75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15.75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15.75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15.75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15.75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15.75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15.75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15.75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15.75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15.75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15.75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15.75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15.75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15.75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15.75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15.75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15.75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15.75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15.75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15.75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15.75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15.75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15.75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15.75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15.75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15.75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15.75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15.75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15.75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15.75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15.75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15.75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15.75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15.75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15.75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15.75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15.75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15.75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15.75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15.75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15.75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15.75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15.75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15.75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15.75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15.75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15.75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15.75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15.75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15.75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15.75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15.75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15.75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15.75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15.75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15.75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15.75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15.75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15.75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15.75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15.75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15.75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15.75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15.75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15.75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15.75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15.75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15.75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15.75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15.75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15.75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15.75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15.75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15.75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15.75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15.75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15.75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15.75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15.75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15.75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15.75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15.75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15.75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15.75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15.75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15.75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15.75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15.75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15.75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15.75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15.75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15.75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15.75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15.75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15.75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15.75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15.75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15.75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15.75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15.75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15.75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15.75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15.75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15.75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15.75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15.75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15.75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15.75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15.75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15.75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15.75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15.75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15.75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15.75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15.75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15.75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15.75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15.75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15.75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15.75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15.75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15.75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15.75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15.75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15.75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15.75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15.75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15.75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15.75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15.75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15.75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15.75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15.75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15.75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15.75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15.75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15.75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15.75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15.75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15.75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15.75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15.75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15.75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15.75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15.75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15.75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15.75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15.75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15.75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15.75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15.75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15.75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15.75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15.75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15.75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15.75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15.75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15.75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15.75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15.75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15.75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15.75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15.75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15.75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15.75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15.75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15.75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15.75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15.75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15.75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15.75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15.75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15.75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15.75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15.75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15.75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15.75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15.75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15.75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15.75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15.75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15.75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15.75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15.75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15.75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15.75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15.75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15.75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15.75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15.75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15.75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15.75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15.75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15.75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15.75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15.75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15.75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15.75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15.75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15.75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15.75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15.75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15.75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15.75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15.75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15.75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15.75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15.75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15.75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15.75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15.75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15.75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15.75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15.75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15.75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15.75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15.75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15.75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15.75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15.75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15.75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15.75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15.75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15.75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15.75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15.75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15.75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15.75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15.75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15.75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15.75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15.75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15.75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15.75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15.75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15.75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15.75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15.75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15.75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15.75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15.75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15.75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15.75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15.75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15.75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15.75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15.75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15.75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15.75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15.75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15.75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15.75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15.75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15.75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15.75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15.75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15.75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15.75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15.75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15.75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15.75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15.75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15.75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15.75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15.75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15.75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15.75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15.75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15.75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15.75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15.75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15.75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15.75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15.75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15.75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15.75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15.75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15.75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15.75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15.75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15.75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15.75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15.75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15.75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15.75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15.75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15.75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15.75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15.75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15.75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15.75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15.75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15.75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15.75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15.75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15.75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15.75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15.75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15.75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15.75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15.75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15.75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15.75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15.75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15.75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15.75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15.75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15.75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15.75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15.75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15.75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15.75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15.75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15.75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15.75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15.75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15.75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15.75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15.75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15.75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15.75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15.75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15.75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15.75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15.75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15.75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15.75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15.75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15.75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15.75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15.75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15.75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15.75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15.75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15.75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15.75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15.75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15.75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15.75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15.75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15.75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15.75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15.75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15.75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15.75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15.75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15.75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15.75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15.75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15.75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15.75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15.75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15.75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15.75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15.75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15.75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15.75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15.75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15.75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15.75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15.75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15.75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15.75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15.75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15.75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15.75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15.75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15.75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15.75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15.75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15.75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15.75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15.75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15.75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15.75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15.75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15.75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15.75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15.75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15.75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15.75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15.75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15.75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15.75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15.75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15.75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15.75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15.75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15.75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15.75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15.75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15.75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15.75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15.75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15.75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15.75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15.75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15.75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15.75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15.75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15.75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15.75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15.75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15.75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15.75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15.75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15.75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15.75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15.75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15.75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15.75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15.75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15.75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15.75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15.75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15.75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15.75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15.75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15.75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15.75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15.75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15.75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15.75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15.75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15.75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15.75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15.75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15.75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15.75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15.75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15.75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15.75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15.75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15.75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15.75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15.75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15.75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15.75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15.75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15.75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15.75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15.75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15.75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15.75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15.75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15.75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15.75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15.75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15.75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15.75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15.75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15.75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15.75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15.75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15.75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15.75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15.75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15.75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15.75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15.75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15.75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15.75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15.75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15.75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15.75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15.75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15.75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15.75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15.75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15.75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15.75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15.75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15.75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15.75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15.75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15.75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15.75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15.75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15.75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15.75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15.75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15.75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15.75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15.75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15.75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15.75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15.75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15.75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15.75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15.75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15.75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15.75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15.75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15.75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15.75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15.75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15.75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15.75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15.75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15.75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15.75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15.75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15.75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15.75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15.75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15.75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15.75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15.75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15.75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15.75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15.75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15.75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15.75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15.75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15.75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15.75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15.75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15.75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15.75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15.75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15.75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15.75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15.75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15.75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15.75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15.75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15.75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15.75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15.75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15.75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15.75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15.75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15.75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15.75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15.75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15.75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15.75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15.75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15.75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15.75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15.75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15.75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15.75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15.75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15.75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15.75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15.75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15.75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15.75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15.75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15.75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15.75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15.75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15.75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15.75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15.75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15.75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15.75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15.75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15.75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15.75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15.75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15.75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15.75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6.5" thickBot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t="15.75" thickBot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t="15.75" thickBot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15.75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15.75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15.75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15.75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15.75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15.75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15.75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15.75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15.75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15.75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15.75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15.75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15.75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15.75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15.75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15.75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15.75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15.75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15.75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15.75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15.75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15.75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15.75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15.75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15.75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15.75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15.75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15.75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15.75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15.75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15.75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15.75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15.75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15.75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15.75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15.75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15.75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15.75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15.75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15.75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15.75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15.75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15.75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15.75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15.75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15.75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15.75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15.75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15.75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15.75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15.75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15.75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15.75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15.75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15.75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15.75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15.75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15.75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15.75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15.75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15.75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15.75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15.75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15.75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15.75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15.75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15.75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15.75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15.75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15.75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15.75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15.75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15.75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15.75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15.75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15.75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15.75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15.75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15.75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15.75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15.75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15.75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15.75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15.75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15.75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15.75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15.75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15.75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15.75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15.75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15.75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15.75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15.75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15.75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15.75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15.75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15.75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15.75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15.75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15.75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15.75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15.75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15.75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15.75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15.75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15.75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15.75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15.75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15.75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15.75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15.75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15.75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15.75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15.75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15.75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15.75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15.75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15.75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15.75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15.75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15.75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15.75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15.75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15.75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15.75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15.75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15.75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15.75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15.75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15.75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15.75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15.75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15.75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15.75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15.75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15.75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15.75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15.75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15.75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15.75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15.75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15.75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15.75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15.75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15.75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15.75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15.75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6.5" thickBot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t="15.75" thickBot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t="15.75" thickBot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15.75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15.75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15.75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15.75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15.75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15.75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15.75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15.75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15.75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15.75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15.75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15.75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15.75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15.75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15.75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15.75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15.75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15.75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15.75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15.75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15.75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15.75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15.75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15.75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15.75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15.75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15.75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15.75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15.75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15.75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15.75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6.5" thickBot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t="15.75" thickBot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t="15.75" thickBot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15.75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15.75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15.75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15.75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15.75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15.75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15.75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15.75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15.75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15.75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15.75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15.75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15.75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15.75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15.75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15.75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6.5" thickBot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t="15.75" thickBot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t="15.75" thickBot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15.75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15.75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15.75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15.75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15.75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15.75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15.75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15.75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15.75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15.75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15.75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15.75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6.5" thickBot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t="15.75" thickBot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t="15.75" thickBot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15.75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15.75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15.75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15.75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15.75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15.75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6.5" thickBot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t="15.75" thickBot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t="15.75" thickBot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15.75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15.75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15.75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15.75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15.75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15.75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15.75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15.75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15.75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15.75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15.75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15.75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15.75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15.75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15.75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15.75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15.75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15.75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15.75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15.75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15.75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15.75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15.75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15.75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15.75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15.75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15.75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15.75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15.75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15.75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15.75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15.75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15.75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15.75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15.75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15.75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15.75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15.75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15.75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15.75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15.75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15.75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15.75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15.75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15.75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.75" thickBot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t="15.75" thickBot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t="15.75" thickBot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15.75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15.75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15.75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15.75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15.75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15.75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.75" thickBot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t="15.75" thickBot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t="15.75" thickBot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15.75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15.75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15.75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15.75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15.75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15.75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15.75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15.75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15.75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15.75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15.75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15.75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15.75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15.75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15.75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15.75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15.75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15.75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15.75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15.75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15.75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15.75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.75" thickBot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t="15.75" thickBot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t="15.75" thickBot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15.75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15.75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15.75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15.75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15.75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15.75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15.75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15.75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15.75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15.75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15.75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15.75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15.75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15.75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15.75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15.75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15.75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15.75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15.75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15.75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15.75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15.75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15.75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15.75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15.75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15.75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15.75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15.75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15.75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15.75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15.75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15.75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15.75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15.75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15.75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15.75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15.75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15.75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15.75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15.75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15.75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15.75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15.75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15.75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15.75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15.75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15.75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15.75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15.75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15.75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15.75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15.75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15.75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15.75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15.75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15.75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15.75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15.75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15.75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15.75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15.75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15.75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15.75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15.75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15.75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15.75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15.75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15.75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15.75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15.75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15.75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15.75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15.75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15.75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15.75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.75" thickBot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t="15.75" thickBot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t="15.75" thickBot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15.75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15.75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15.75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15.75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15.75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15.75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15.75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15.75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15.75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15.75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15.75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15.75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15.75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15.75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15.75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15.75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15.75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15.75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15.75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15.75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15.75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15.75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15.75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15.75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15.75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15.75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15.75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15.75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15.75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15.75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15.75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15.75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15.75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15.75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15.75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15.75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15.75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15.75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15.75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15.75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15.75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15.75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15.75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14:55" ht="45.75" thickBot="1">
      <c r="N3505" s="3" t="s">
        <v>285</v>
      </c>
      <c r="O3505" s="185" t="s">
        <v>17</v>
      </c>
      <c r="P3505"/>
      <c r="Q3505"/>
      <c r="R3505"/>
      <c r="S3505"/>
      <c r="T3505"/>
      <c r="U3505"/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14:55" ht="15.75" thickBot="1">
      <c r="N3506" s="3" t="s">
        <v>285</v>
      </c>
      <c r="O3506" s="88" t="s">
        <v>13</v>
      </c>
      <c r="P3506" s="88" t="s">
        <v>14</v>
      </c>
      <c r="Q3506" s="88" t="s">
        <v>3</v>
      </c>
      <c r="R3506" s="88" t="s">
        <v>4</v>
      </c>
      <c r="S3506" s="88" t="s">
        <v>5</v>
      </c>
      <c r="T3506" s="88" t="s">
        <v>15</v>
      </c>
      <c r="U3506" s="88" t="s">
        <v>16</v>
      </c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14:55" ht="15.75" thickBot="1">
      <c r="N3507" s="3" t="s">
        <v>285</v>
      </c>
      <c r="O3507" s="78">
        <v>1</v>
      </c>
      <c r="P3507" s="81">
        <v>84709.5</v>
      </c>
      <c r="Q3507" s="79" t="s">
        <v>11</v>
      </c>
      <c r="R3507" s="79" t="s">
        <v>10</v>
      </c>
      <c r="S3507" s="79" t="s">
        <v>10</v>
      </c>
      <c r="T3507" s="78" t="s">
        <v>286</v>
      </c>
      <c r="U3507" s="78" t="s">
        <v>124</v>
      </c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>Q920136</v>
      </c>
      <c r="AU3507" s="11">
        <f t="shared" si="1179"/>
        <v>1</v>
      </c>
      <c r="AV3507" s="11">
        <f t="shared" si="1180"/>
        <v>84709.5</v>
      </c>
      <c r="AW3507" s="11" t="str">
        <f t="shared" si="1181"/>
        <v>2022/7</v>
      </c>
      <c r="AX3507" s="11" t="str">
        <f t="shared" si="1182"/>
        <v>2022/7 Contribuciones Seg. Social</v>
      </c>
      <c r="AY3507" s="11">
        <f t="shared" si="1163"/>
        <v>206755.16</v>
      </c>
      <c r="AZ3507" s="11">
        <f t="shared" si="1183"/>
        <v>0.40970924256497393</v>
      </c>
      <c r="BA3507" s="11" t="str">
        <f t="shared" si="1165"/>
        <v>Q920136 1</v>
      </c>
      <c r="BB3507" s="11">
        <f>IFERROR(IF(AW3507="","",VLOOKUP(AW3507,SUSS!R:S,2,FALSE)),AY3507*SUSS!$M$2)</f>
        <v>24598.9</v>
      </c>
      <c r="BC3507" s="11">
        <f t="shared" si="1164"/>
        <v>10078.396686931537</v>
      </c>
    </row>
    <row r="3508" spans="14:55" ht="15.75" thickBot="1">
      <c r="N3508" s="3" t="s">
        <v>285</v>
      </c>
      <c r="O3508" s="83">
        <v>1</v>
      </c>
      <c r="P3508" s="86">
        <v>70467.23</v>
      </c>
      <c r="Q3508" s="84" t="s">
        <v>86</v>
      </c>
      <c r="R3508" s="84" t="s">
        <v>10</v>
      </c>
      <c r="S3508" s="84" t="s">
        <v>10</v>
      </c>
      <c r="T3508" s="83" t="s">
        <v>286</v>
      </c>
      <c r="U3508" s="83" t="s">
        <v>124</v>
      </c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14:55" ht="15.75" thickBot="1">
      <c r="N3509" s="3" t="s">
        <v>285</v>
      </c>
      <c r="O3509" s="83">
        <v>2</v>
      </c>
      <c r="P3509" s="86">
        <v>74300.639999999999</v>
      </c>
      <c r="Q3509" s="84" t="s">
        <v>86</v>
      </c>
      <c r="R3509" s="84" t="s">
        <v>10</v>
      </c>
      <c r="S3509" s="84" t="s">
        <v>10</v>
      </c>
      <c r="T3509" s="83" t="s">
        <v>286</v>
      </c>
      <c r="U3509" s="83" t="s">
        <v>124</v>
      </c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14:55" ht="15.75" thickBot="1">
      <c r="N3510" s="3" t="s">
        <v>285</v>
      </c>
      <c r="O3510" s="83">
        <v>2</v>
      </c>
      <c r="P3510" s="86">
        <v>89317.7</v>
      </c>
      <c r="Q3510" s="84" t="s">
        <v>11</v>
      </c>
      <c r="R3510" s="84" t="s">
        <v>10</v>
      </c>
      <c r="S3510" s="84" t="s">
        <v>10</v>
      </c>
      <c r="T3510" s="83" t="s">
        <v>286</v>
      </c>
      <c r="U3510" s="83" t="s">
        <v>124</v>
      </c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>Q920136</v>
      </c>
      <c r="AU3510" s="11">
        <f t="shared" si="1179"/>
        <v>2</v>
      </c>
      <c r="AV3510" s="11">
        <f t="shared" si="1180"/>
        <v>89317.7</v>
      </c>
      <c r="AW3510" s="11" t="str">
        <f t="shared" si="1181"/>
        <v>2022/7</v>
      </c>
      <c r="AX3510" s="11" t="str">
        <f t="shared" si="1182"/>
        <v>2022/7 Contribuciones Seg. Social</v>
      </c>
      <c r="AY3510" s="11">
        <f t="shared" si="1163"/>
        <v>206755.16</v>
      </c>
      <c r="AZ3510" s="11">
        <f t="shared" si="1183"/>
        <v>0.43199744083775221</v>
      </c>
      <c r="BA3510" s="11" t="str">
        <f t="shared" si="1165"/>
        <v>Q920136 2</v>
      </c>
      <c r="BB3510" s="11">
        <f>IFERROR(IF(AW3510="","",VLOOKUP(AW3510,SUSS!R:S,2,FALSE)),AY3510*SUSS!$M$2)</f>
        <v>24598.9</v>
      </c>
      <c r="BC3510" s="11">
        <f t="shared" si="1164"/>
        <v>10626.661847423784</v>
      </c>
    </row>
    <row r="3511" spans="14:55" ht="15.75" thickBot="1">
      <c r="N3511" s="3" t="s">
        <v>285</v>
      </c>
      <c r="O3511" s="83">
        <v>3</v>
      </c>
      <c r="P3511" s="86">
        <v>32758.52</v>
      </c>
      <c r="Q3511" s="84" t="s">
        <v>86</v>
      </c>
      <c r="R3511" s="84" t="s">
        <v>10</v>
      </c>
      <c r="S3511" s="84" t="s">
        <v>10</v>
      </c>
      <c r="T3511" s="83" t="s">
        <v>286</v>
      </c>
      <c r="U3511" s="83" t="s">
        <v>124</v>
      </c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14:55" ht="15.75" thickBot="1">
      <c r="N3512" s="3" t="s">
        <v>285</v>
      </c>
      <c r="O3512" s="83">
        <v>3</v>
      </c>
      <c r="P3512" s="86">
        <v>32727.96</v>
      </c>
      <c r="Q3512" s="84" t="s">
        <v>11</v>
      </c>
      <c r="R3512" s="84" t="s">
        <v>10</v>
      </c>
      <c r="S3512" s="84" t="s">
        <v>10</v>
      </c>
      <c r="T3512" s="83" t="s">
        <v>286</v>
      </c>
      <c r="U3512" s="83" t="s">
        <v>124</v>
      </c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>Q920136</v>
      </c>
      <c r="AU3512" s="11">
        <f t="shared" si="1179"/>
        <v>3</v>
      </c>
      <c r="AV3512" s="11">
        <f t="shared" si="1180"/>
        <v>32727.96</v>
      </c>
      <c r="AW3512" s="11" t="str">
        <f t="shared" si="1181"/>
        <v>2022/7</v>
      </c>
      <c r="AX3512" s="11" t="str">
        <f t="shared" si="1182"/>
        <v>2022/7 Contribuciones Seg. Social</v>
      </c>
      <c r="AY3512" s="11">
        <f t="shared" si="1163"/>
        <v>206755.16</v>
      </c>
      <c r="AZ3512" s="11">
        <f t="shared" si="1183"/>
        <v>0.1582933165972738</v>
      </c>
      <c r="BA3512" s="11" t="str">
        <f t="shared" si="1165"/>
        <v>Q920136 3</v>
      </c>
      <c r="BB3512" s="11">
        <f>IFERROR(IF(AW3512="","",VLOOKUP(AW3512,SUSS!R:S,2,FALSE)),AY3512*SUSS!$M$2)</f>
        <v>24598.9</v>
      </c>
      <c r="BC3512" s="11">
        <f t="shared" si="1164"/>
        <v>3893.8414656446789</v>
      </c>
    </row>
    <row r="3513" spans="14:55" ht="15.75" thickBot="1">
      <c r="N3513" s="3" t="s">
        <v>285</v>
      </c>
      <c r="O3513" s="83">
        <v>3</v>
      </c>
      <c r="P3513" s="86">
        <v>25294.43</v>
      </c>
      <c r="Q3513" s="84" t="s">
        <v>11</v>
      </c>
      <c r="R3513" s="84" t="s">
        <v>10</v>
      </c>
      <c r="S3513" s="84" t="s">
        <v>83</v>
      </c>
      <c r="T3513" s="83" t="s">
        <v>286</v>
      </c>
      <c r="U3513" s="83" t="s">
        <v>124</v>
      </c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>Q920136</v>
      </c>
      <c r="AU3513" s="11">
        <f t="shared" si="1179"/>
        <v>3</v>
      </c>
      <c r="AV3513" s="11">
        <f t="shared" si="1180"/>
        <v>25294.43</v>
      </c>
      <c r="AW3513" s="11" t="str">
        <f t="shared" si="1181"/>
        <v>2022/7</v>
      </c>
      <c r="AX3513" s="11" t="str">
        <f t="shared" si="1182"/>
        <v>2022/7 Contribuciones Seg. Social</v>
      </c>
      <c r="AY3513" s="11">
        <f t="shared" si="1163"/>
        <v>206755.16</v>
      </c>
      <c r="AZ3513" s="11">
        <f t="shared" si="1183"/>
        <v>0.12234001801938099</v>
      </c>
      <c r="BA3513" s="11" t="str">
        <f t="shared" si="1165"/>
        <v>Q920136 3</v>
      </c>
      <c r="BB3513" s="11">
        <f>IFERROR(IF(AW3513="","",VLOOKUP(AW3513,SUSS!R:S,2,FALSE)),AY3513*SUSS!$M$2)</f>
        <v>24598.9</v>
      </c>
      <c r="BC3513" s="11">
        <f t="shared" si="1164"/>
        <v>3009.4298692569514</v>
      </c>
    </row>
    <row r="3514" spans="14:55" ht="15.75" thickBot="1">
      <c r="N3514" s="3" t="s">
        <v>285</v>
      </c>
      <c r="O3514" s="83">
        <v>3</v>
      </c>
      <c r="P3514" s="86">
        <v>21718.58</v>
      </c>
      <c r="Q3514" s="84" t="s">
        <v>86</v>
      </c>
      <c r="R3514" s="84" t="s">
        <v>10</v>
      </c>
      <c r="S3514" s="84" t="s">
        <v>83</v>
      </c>
      <c r="T3514" s="83" t="s">
        <v>286</v>
      </c>
      <c r="U3514" s="83" t="s">
        <v>124</v>
      </c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14:55" ht="15.75" thickBot="1">
      <c r="N3515" s="3" t="s">
        <v>285</v>
      </c>
      <c r="O3515" s="83">
        <v>3</v>
      </c>
      <c r="P3515" s="86">
        <v>23865.5</v>
      </c>
      <c r="Q3515" s="84" t="s">
        <v>86</v>
      </c>
      <c r="R3515" s="84" t="s">
        <v>10</v>
      </c>
      <c r="S3515" s="84" t="s">
        <v>10</v>
      </c>
      <c r="T3515" s="83" t="s">
        <v>287</v>
      </c>
      <c r="U3515" s="83" t="s">
        <v>124</v>
      </c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14:55" ht="15.75" thickBot="1">
      <c r="N3516" s="3" t="s">
        <v>285</v>
      </c>
      <c r="O3516" s="83">
        <v>3</v>
      </c>
      <c r="P3516" s="86">
        <v>36154.19</v>
      </c>
      <c r="Q3516" s="84" t="s">
        <v>11</v>
      </c>
      <c r="R3516" s="84" t="s">
        <v>10</v>
      </c>
      <c r="S3516" s="84" t="s">
        <v>10</v>
      </c>
      <c r="T3516" s="83" t="s">
        <v>287</v>
      </c>
      <c r="U3516" s="83" t="s">
        <v>124</v>
      </c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>Q920136</v>
      </c>
      <c r="AU3516" s="11">
        <f t="shared" si="1179"/>
        <v>3</v>
      </c>
      <c r="AV3516" s="11">
        <f t="shared" si="1180"/>
        <v>36154.19</v>
      </c>
      <c r="AW3516" s="11" t="str">
        <f t="shared" si="1181"/>
        <v>2022/8</v>
      </c>
      <c r="AX3516" s="11" t="str">
        <f t="shared" si="1182"/>
        <v>2022/8 Contribuciones Seg. Social</v>
      </c>
      <c r="AY3516" s="11">
        <f t="shared" si="1163"/>
        <v>277830.19</v>
      </c>
      <c r="AZ3516" s="11">
        <f t="shared" si="1183"/>
        <v>0.1301305304509924</v>
      </c>
      <c r="BA3516" s="11" t="str">
        <f t="shared" si="1165"/>
        <v>Q920136 3</v>
      </c>
      <c r="BB3516" s="11">
        <f>IFERROR(IF(AW3516="","",VLOOKUP(AW3516,SUSS!R:S,2,FALSE)),AY3516*SUSS!$M$2)</f>
        <v>32188.679781899558</v>
      </c>
      <c r="BC3516" s="11">
        <f t="shared" si="1164"/>
        <v>4188.7299745357241</v>
      </c>
    </row>
    <row r="3517" spans="14:55" ht="15.75" thickBot="1">
      <c r="N3517" s="3" t="s">
        <v>285</v>
      </c>
      <c r="O3517" s="83">
        <v>4</v>
      </c>
      <c r="P3517" s="86">
        <v>99299.78</v>
      </c>
      <c r="Q3517" s="84" t="s">
        <v>11</v>
      </c>
      <c r="R3517" s="84" t="s">
        <v>10</v>
      </c>
      <c r="S3517" s="84" t="s">
        <v>10</v>
      </c>
      <c r="T3517" s="83" t="s">
        <v>287</v>
      </c>
      <c r="U3517" s="83" t="s">
        <v>124</v>
      </c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>Q920136</v>
      </c>
      <c r="AU3517" s="11">
        <f t="shared" si="1179"/>
        <v>4</v>
      </c>
      <c r="AV3517" s="11">
        <f t="shared" si="1180"/>
        <v>99299.78</v>
      </c>
      <c r="AW3517" s="11" t="str">
        <f t="shared" si="1181"/>
        <v>2022/8</v>
      </c>
      <c r="AX3517" s="11" t="str">
        <f t="shared" si="1182"/>
        <v>2022/8 Contribuciones Seg. Social</v>
      </c>
      <c r="AY3517" s="11">
        <f t="shared" si="1163"/>
        <v>277830.19</v>
      </c>
      <c r="AZ3517" s="11">
        <f t="shared" si="1183"/>
        <v>0.35741177011756714</v>
      </c>
      <c r="BA3517" s="11" t="str">
        <f t="shared" si="1165"/>
        <v>Q920136 4</v>
      </c>
      <c r="BB3517" s="11">
        <f>IFERROR(IF(AW3517="","",VLOOKUP(AW3517,SUSS!R:S,2,FALSE)),AY3517*SUSS!$M$2)</f>
        <v>32188.679781899558</v>
      </c>
      <c r="BC3517" s="11">
        <f t="shared" si="1164"/>
        <v>11504.613018596267</v>
      </c>
    </row>
    <row r="3518" spans="14:55" ht="15.75" thickBot="1">
      <c r="N3518" s="3" t="s">
        <v>285</v>
      </c>
      <c r="O3518" s="83">
        <v>4</v>
      </c>
      <c r="P3518" s="86">
        <v>82604.44</v>
      </c>
      <c r="Q3518" s="84" t="s">
        <v>86</v>
      </c>
      <c r="R3518" s="84" t="s">
        <v>10</v>
      </c>
      <c r="S3518" s="84" t="s">
        <v>10</v>
      </c>
      <c r="T3518" s="83" t="s">
        <v>287</v>
      </c>
      <c r="U3518" s="83" t="s">
        <v>124</v>
      </c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14:55" ht="15.75" thickBot="1">
      <c r="N3519" s="3" t="s">
        <v>285</v>
      </c>
      <c r="O3519" s="83">
        <v>5</v>
      </c>
      <c r="P3519" s="86">
        <v>87098.12</v>
      </c>
      <c r="Q3519" s="84" t="s">
        <v>86</v>
      </c>
      <c r="R3519" s="84" t="s">
        <v>10</v>
      </c>
      <c r="S3519" s="84" t="s">
        <v>10</v>
      </c>
      <c r="T3519" s="83" t="s">
        <v>287</v>
      </c>
      <c r="U3519" s="83" t="s">
        <v>124</v>
      </c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14:55" ht="15.75" thickBot="1">
      <c r="N3520" s="3" t="s">
        <v>285</v>
      </c>
      <c r="O3520" s="83">
        <v>5</v>
      </c>
      <c r="P3520" s="86">
        <v>104701.69</v>
      </c>
      <c r="Q3520" s="84" t="s">
        <v>11</v>
      </c>
      <c r="R3520" s="84" t="s">
        <v>10</v>
      </c>
      <c r="S3520" s="84" t="s">
        <v>10</v>
      </c>
      <c r="T3520" s="83" t="s">
        <v>287</v>
      </c>
      <c r="U3520" s="83" t="s">
        <v>124</v>
      </c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>Q920136</v>
      </c>
      <c r="AU3520" s="11">
        <f t="shared" si="1179"/>
        <v>5</v>
      </c>
      <c r="AV3520" s="11">
        <f t="shared" si="1180"/>
        <v>104701.69</v>
      </c>
      <c r="AW3520" s="11" t="str">
        <f t="shared" si="1181"/>
        <v>2022/8</v>
      </c>
      <c r="AX3520" s="11" t="str">
        <f t="shared" si="1182"/>
        <v>2022/8 Contribuciones Seg. Social</v>
      </c>
      <c r="AY3520" s="11">
        <f t="shared" si="1163"/>
        <v>277830.19</v>
      </c>
      <c r="AZ3520" s="11">
        <f t="shared" si="1183"/>
        <v>0.37685497749542624</v>
      </c>
      <c r="BA3520" s="11" t="str">
        <f t="shared" si="1165"/>
        <v>Q920136 5</v>
      </c>
      <c r="BB3520" s="11">
        <f>IFERROR(IF(AW3520="","",VLOOKUP(AW3520,SUSS!R:S,2,FALSE)),AY3520*SUSS!$M$2)</f>
        <v>32188.679781899558</v>
      </c>
      <c r="BC3520" s="11">
        <f t="shared" si="1164"/>
        <v>12130.46419481524</v>
      </c>
    </row>
    <row r="3521" spans="14:55" ht="15.75" thickBot="1">
      <c r="N3521" s="3" t="s">
        <v>285</v>
      </c>
      <c r="O3521" s="83">
        <v>6</v>
      </c>
      <c r="P3521" s="86">
        <v>33395.050000000003</v>
      </c>
      <c r="Q3521" s="84" t="s">
        <v>86</v>
      </c>
      <c r="R3521" s="84" t="s">
        <v>10</v>
      </c>
      <c r="S3521" s="84" t="s">
        <v>10</v>
      </c>
      <c r="T3521" s="83" t="s">
        <v>287</v>
      </c>
      <c r="U3521" s="83" t="s">
        <v>124</v>
      </c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14:55" ht="15.75" thickBot="1">
      <c r="N3522" s="3" t="s">
        <v>285</v>
      </c>
      <c r="O3522" s="83">
        <v>6</v>
      </c>
      <c r="P3522" s="86">
        <v>37674.53</v>
      </c>
      <c r="Q3522" s="84" t="s">
        <v>11</v>
      </c>
      <c r="R3522" s="84" t="s">
        <v>10</v>
      </c>
      <c r="S3522" s="84" t="s">
        <v>10</v>
      </c>
      <c r="T3522" s="83" t="s">
        <v>287</v>
      </c>
      <c r="U3522" s="83" t="s">
        <v>124</v>
      </c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>Q920136</v>
      </c>
      <c r="AU3522" s="11">
        <f t="shared" si="1179"/>
        <v>6</v>
      </c>
      <c r="AV3522" s="11">
        <f t="shared" si="1180"/>
        <v>37674.53</v>
      </c>
      <c r="AW3522" s="11" t="str">
        <f t="shared" si="1181"/>
        <v>2022/8</v>
      </c>
      <c r="AX3522" s="11" t="str">
        <f t="shared" si="1182"/>
        <v>2022/8 Contribuciones Seg. Social</v>
      </c>
      <c r="AY3522" s="11">
        <f t="shared" si="1163"/>
        <v>277830.19</v>
      </c>
      <c r="AZ3522" s="11">
        <f t="shared" si="1183"/>
        <v>0.13560272193601422</v>
      </c>
      <c r="BA3522" s="11" t="str">
        <f t="shared" si="1165"/>
        <v>Q920136 6</v>
      </c>
      <c r="BB3522" s="11">
        <f>IFERROR(IF(AW3522="","",VLOOKUP(AW3522,SUSS!R:S,2,FALSE)),AY3522*SUSS!$M$2)</f>
        <v>32188.679781899558</v>
      </c>
      <c r="BC3522" s="11">
        <f t="shared" si="1164"/>
        <v>4364.8725939523283</v>
      </c>
    </row>
    <row r="3523" spans="14:55" ht="15.75" thickBot="1">
      <c r="N3523" s="3" t="s">
        <v>285</v>
      </c>
      <c r="O3523" s="83">
        <v>6</v>
      </c>
      <c r="P3523" s="86">
        <v>15649.11</v>
      </c>
      <c r="Q3523" s="84" t="s">
        <v>86</v>
      </c>
      <c r="R3523" s="84" t="s">
        <v>10</v>
      </c>
      <c r="S3523" s="84" t="s">
        <v>83</v>
      </c>
      <c r="T3523" s="83" t="s">
        <v>287</v>
      </c>
      <c r="U3523" s="83" t="s">
        <v>124</v>
      </c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14:55" ht="15.75" thickBot="1">
      <c r="N3524" s="3" t="s">
        <v>285</v>
      </c>
      <c r="O3524" s="83">
        <v>6</v>
      </c>
      <c r="P3524" s="86">
        <v>19156.39</v>
      </c>
      <c r="Q3524" s="84" t="s">
        <v>11</v>
      </c>
      <c r="R3524" s="84" t="s">
        <v>10</v>
      </c>
      <c r="S3524" s="84" t="s">
        <v>83</v>
      </c>
      <c r="T3524" s="83" t="s">
        <v>287</v>
      </c>
      <c r="U3524" s="83" t="s">
        <v>124</v>
      </c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>Q920136</v>
      </c>
      <c r="AU3524" s="11">
        <f t="shared" si="1179"/>
        <v>6</v>
      </c>
      <c r="AV3524" s="11">
        <f t="shared" si="1180"/>
        <v>19156.39</v>
      </c>
      <c r="AW3524" s="11" t="str">
        <f t="shared" si="1181"/>
        <v>2022/8</v>
      </c>
      <c r="AX3524" s="11" t="str">
        <f t="shared" si="1182"/>
        <v>2022/8 Contribuciones Seg. Social</v>
      </c>
      <c r="AY3524" s="11">
        <f t="shared" ref="AY3524:AY3587" si="1184">VLOOKUP(AX3524,AO:AP,2,FALSE)</f>
        <v>277830.19</v>
      </c>
      <c r="AZ3524" s="11">
        <f t="shared" si="1183"/>
        <v>6.8949994239286952E-2</v>
      </c>
      <c r="BA3524" s="11" t="str">
        <f t="shared" si="1165"/>
        <v>Q920136 6</v>
      </c>
      <c r="BB3524" s="11">
        <f>IFERROR(IF(AW3524="","",VLOOKUP(AW3524,SUSS!R:S,2,FALSE)),AY3524*SUSS!$M$2)</f>
        <v>32188.679781899558</v>
      </c>
      <c r="BC3524" s="11">
        <f t="shared" si="1164"/>
        <v>2219.4092855322269</v>
      </c>
    </row>
    <row r="3525" spans="14:55" ht="15.75" thickBot="1">
      <c r="N3525" s="3" t="s">
        <v>285</v>
      </c>
      <c r="O3525" s="83">
        <v>6</v>
      </c>
      <c r="P3525" s="86">
        <v>53566.54</v>
      </c>
      <c r="Q3525" s="84" t="s">
        <v>11</v>
      </c>
      <c r="R3525" s="84" t="s">
        <v>10</v>
      </c>
      <c r="S3525" s="84" t="s">
        <v>10</v>
      </c>
      <c r="T3525" s="83" t="s">
        <v>288</v>
      </c>
      <c r="U3525" s="83" t="s">
        <v>124</v>
      </c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>Q920136</v>
      </c>
      <c r="AU3525" s="11">
        <f t="shared" si="1179"/>
        <v>6</v>
      </c>
      <c r="AV3525" s="11">
        <f t="shared" si="1180"/>
        <v>53566.54</v>
      </c>
      <c r="AW3525" s="11" t="str">
        <f t="shared" si="1181"/>
        <v>2022/9</v>
      </c>
      <c r="AX3525" s="11" t="str">
        <f t="shared" si="1182"/>
        <v>2022/9 Contribuciones Seg. Social</v>
      </c>
      <c r="AY3525" s="11">
        <f t="shared" si="1184"/>
        <v>289850.08</v>
      </c>
      <c r="AZ3525" s="11">
        <f t="shared" si="1183"/>
        <v>0.1848077461286193</v>
      </c>
      <c r="BA3525" s="11" t="str">
        <f t="shared" si="1165"/>
        <v>Q920136 6</v>
      </c>
      <c r="BB3525" s="11">
        <f>IFERROR(IF(AW3525="","",VLOOKUP(AW3525,SUSS!R:S,2,FALSE)),AY3525*SUSS!$M$2)</f>
        <v>34043.395280250574</v>
      </c>
      <c r="BC3525" s="11">
        <f t="shared" ref="BC3525:BC3588" si="1185">IFERROR(IF(BB3525&lt;&gt;"",AZ3525*BB3525,""),"VER")</f>
        <v>6291.4831523087851</v>
      </c>
    </row>
    <row r="3526" spans="14:55" ht="15.75" thickBot="1">
      <c r="N3526" s="3" t="s">
        <v>285</v>
      </c>
      <c r="O3526" s="83">
        <v>6</v>
      </c>
      <c r="P3526" s="86">
        <v>42792.1</v>
      </c>
      <c r="Q3526" s="84" t="s">
        <v>86</v>
      </c>
      <c r="R3526" s="84" t="s">
        <v>10</v>
      </c>
      <c r="S3526" s="84" t="s">
        <v>10</v>
      </c>
      <c r="T3526" s="83" t="s">
        <v>288</v>
      </c>
      <c r="U3526" s="83" t="s">
        <v>124</v>
      </c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14:55" ht="15.75" thickBot="1">
      <c r="N3527" s="3" t="s">
        <v>285</v>
      </c>
      <c r="O3527" s="83">
        <v>7</v>
      </c>
      <c r="P3527" s="86">
        <v>96832.15</v>
      </c>
      <c r="Q3527" s="84" t="s">
        <v>86</v>
      </c>
      <c r="R3527" s="84" t="s">
        <v>10</v>
      </c>
      <c r="S3527" s="84" t="s">
        <v>10</v>
      </c>
      <c r="T3527" s="83" t="s">
        <v>288</v>
      </c>
      <c r="U3527" s="83" t="s">
        <v>124</v>
      </c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14:55" ht="15.75" thickBot="1">
      <c r="N3528" s="3" t="s">
        <v>285</v>
      </c>
      <c r="O3528" s="83">
        <v>7</v>
      </c>
      <c r="P3528" s="86">
        <v>116403.09</v>
      </c>
      <c r="Q3528" s="84" t="s">
        <v>11</v>
      </c>
      <c r="R3528" s="84" t="s">
        <v>10</v>
      </c>
      <c r="S3528" s="84" t="s">
        <v>10</v>
      </c>
      <c r="T3528" s="83" t="s">
        <v>288</v>
      </c>
      <c r="U3528" s="83" t="s">
        <v>124</v>
      </c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>Q920136</v>
      </c>
      <c r="AU3528" s="11">
        <f t="shared" si="1179"/>
        <v>7</v>
      </c>
      <c r="AV3528" s="11">
        <f t="shared" si="1180"/>
        <v>116403.09</v>
      </c>
      <c r="AW3528" s="11" t="str">
        <f t="shared" si="1181"/>
        <v>2022/9</v>
      </c>
      <c r="AX3528" s="11" t="str">
        <f t="shared" si="1182"/>
        <v>2022/9 Contribuciones Seg. Social</v>
      </c>
      <c r="AY3528" s="11">
        <f t="shared" si="1184"/>
        <v>289850.08</v>
      </c>
      <c r="AZ3528" s="11">
        <f t="shared" si="1183"/>
        <v>0.40159757761667686</v>
      </c>
      <c r="BA3528" s="11" t="str">
        <f t="shared" ref="BA3528:BA3591" si="1186">AT3528&amp;" "&amp;AU3528</f>
        <v>Q920136 7</v>
      </c>
      <c r="BB3528" s="11">
        <f>IFERROR(IF(AW3528="","",VLOOKUP(AW3528,SUSS!R:S,2,FALSE)),AY3528*SUSS!$M$2)</f>
        <v>34043.395280250574</v>
      </c>
      <c r="BC3528" s="11">
        <f t="shared" si="1185"/>
        <v>13671.745078395641</v>
      </c>
    </row>
    <row r="3529" spans="14:55" ht="15.75" thickBot="1">
      <c r="N3529" s="3" t="s">
        <v>285</v>
      </c>
      <c r="O3529" s="83">
        <v>8</v>
      </c>
      <c r="P3529" s="86">
        <v>99742.09</v>
      </c>
      <c r="Q3529" s="84" t="s">
        <v>86</v>
      </c>
      <c r="R3529" s="84" t="s">
        <v>10</v>
      </c>
      <c r="S3529" s="84" t="s">
        <v>10</v>
      </c>
      <c r="T3529" s="83" t="s">
        <v>288</v>
      </c>
      <c r="U3529" s="83" t="s">
        <v>124</v>
      </c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14:55" ht="15.75" thickBot="1">
      <c r="N3530" s="3" t="s">
        <v>285</v>
      </c>
      <c r="O3530" s="83">
        <v>8</v>
      </c>
      <c r="P3530" s="86">
        <v>119880.45</v>
      </c>
      <c r="Q3530" s="84" t="s">
        <v>11</v>
      </c>
      <c r="R3530" s="84" t="s">
        <v>10</v>
      </c>
      <c r="S3530" s="84" t="s">
        <v>10</v>
      </c>
      <c r="T3530" s="83" t="s">
        <v>288</v>
      </c>
      <c r="U3530" s="83" t="s">
        <v>124</v>
      </c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>Q920136</v>
      </c>
      <c r="AU3530" s="11">
        <f t="shared" si="1179"/>
        <v>8</v>
      </c>
      <c r="AV3530" s="11">
        <f t="shared" si="1180"/>
        <v>119880.45</v>
      </c>
      <c r="AW3530" s="11" t="str">
        <f t="shared" si="1181"/>
        <v>2022/9</v>
      </c>
      <c r="AX3530" s="11" t="str">
        <f t="shared" si="1182"/>
        <v>2022/9 Contribuciones Seg. Social</v>
      </c>
      <c r="AY3530" s="11">
        <f t="shared" si="1184"/>
        <v>289850.08</v>
      </c>
      <c r="AZ3530" s="11">
        <f t="shared" si="1183"/>
        <v>0.41359467625470375</v>
      </c>
      <c r="BA3530" s="11" t="str">
        <f t="shared" si="1186"/>
        <v>Q920136 8</v>
      </c>
      <c r="BB3530" s="11">
        <f>IFERROR(IF(AW3530="","",VLOOKUP(AW3530,SUSS!R:S,2,FALSE)),AY3530*SUSS!$M$2)</f>
        <v>34043.395280250574</v>
      </c>
      <c r="BC3530" s="11">
        <f t="shared" si="1185"/>
        <v>14080.167049546146</v>
      </c>
    </row>
    <row r="3531" spans="14:55" ht="15.75" thickBot="1">
      <c r="N3531" s="3" t="s">
        <v>285</v>
      </c>
      <c r="O3531" s="83">
        <v>8</v>
      </c>
      <c r="P3531" s="86">
        <v>2855.02</v>
      </c>
      <c r="Q3531" s="84" t="s">
        <v>11</v>
      </c>
      <c r="R3531" s="84" t="s">
        <v>10</v>
      </c>
      <c r="S3531" s="84" t="s">
        <v>83</v>
      </c>
      <c r="T3531" s="83" t="s">
        <v>288</v>
      </c>
      <c r="U3531" s="83" t="s">
        <v>124</v>
      </c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>Q920136</v>
      </c>
      <c r="AU3531" s="11">
        <f t="shared" si="1179"/>
        <v>8</v>
      </c>
      <c r="AV3531" s="11">
        <f t="shared" si="1180"/>
        <v>2855.02</v>
      </c>
      <c r="AW3531" s="11" t="str">
        <f t="shared" si="1181"/>
        <v>2022/9</v>
      </c>
      <c r="AX3531" s="11" t="str">
        <f t="shared" si="1182"/>
        <v>2022/9 Contribuciones Seg. Social</v>
      </c>
      <c r="AY3531" s="11">
        <f t="shared" si="1184"/>
        <v>289850.08</v>
      </c>
      <c r="AZ3531" s="11">
        <f t="shared" si="1183"/>
        <v>9.8499886562046137E-3</v>
      </c>
      <c r="BA3531" s="11" t="str">
        <f t="shared" si="1186"/>
        <v>Q920136 8</v>
      </c>
      <c r="BB3531" s="11">
        <f>IFERROR(IF(AW3531="","",VLOOKUP(AW3531,SUSS!R:S,2,FALSE)),AY3531*SUSS!$M$2)</f>
        <v>34043.395280250574</v>
      </c>
      <c r="BC3531" s="11">
        <f t="shared" si="1185"/>
        <v>335.32705732915781</v>
      </c>
    </row>
    <row r="3532" spans="14:55" ht="15.75" thickBot="1">
      <c r="N3532" s="3" t="s">
        <v>285</v>
      </c>
      <c r="O3532" s="83">
        <v>8</v>
      </c>
      <c r="P3532" s="86">
        <v>2357.7600000000002</v>
      </c>
      <c r="Q3532" s="84" t="s">
        <v>86</v>
      </c>
      <c r="R3532" s="84" t="s">
        <v>10</v>
      </c>
      <c r="S3532" s="84" t="s">
        <v>83</v>
      </c>
      <c r="T3532" s="83" t="s">
        <v>288</v>
      </c>
      <c r="U3532" s="83" t="s">
        <v>124</v>
      </c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14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14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14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14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15.7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15.7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15.7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15.7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15.7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15.7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15.7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15.7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15.7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15.7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15.7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15.7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15.7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15.7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15.7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15.7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15.7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15.7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15.7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163" t="s">
        <v>13</v>
      </c>
      <c r="P4034" s="163" t="s">
        <v>14</v>
      </c>
      <c r="Q4034" s="163" t="s">
        <v>3</v>
      </c>
      <c r="R4034" s="163" t="s">
        <v>4</v>
      </c>
      <c r="S4034" s="163" t="s">
        <v>5</v>
      </c>
      <c r="T4034" s="163" t="s">
        <v>15</v>
      </c>
      <c r="U4034" s="163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161">
        <v>1</v>
      </c>
      <c r="P4035" s="98">
        <v>155090.32999999999</v>
      </c>
      <c r="Q4035" s="162" t="s">
        <v>107</v>
      </c>
      <c r="R4035" s="162" t="s">
        <v>10</v>
      </c>
      <c r="S4035" s="162" t="s">
        <v>10</v>
      </c>
      <c r="T4035" s="161" t="s">
        <v>273</v>
      </c>
      <c r="U4035" s="161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163" t="s">
        <v>13</v>
      </c>
      <c r="P4081" s="163" t="s">
        <v>14</v>
      </c>
      <c r="Q4081" s="163" t="s">
        <v>3</v>
      </c>
      <c r="R4081" s="163" t="s">
        <v>4</v>
      </c>
      <c r="S4081" s="163" t="s">
        <v>5</v>
      </c>
      <c r="T4081" s="163" t="s">
        <v>15</v>
      </c>
      <c r="U4081" s="163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161">
        <v>1</v>
      </c>
      <c r="P4082" s="98">
        <v>47038.65</v>
      </c>
      <c r="Q4082" s="162" t="s">
        <v>82</v>
      </c>
      <c r="R4082" s="162" t="s">
        <v>10</v>
      </c>
      <c r="S4082" s="162" t="s">
        <v>10</v>
      </c>
      <c r="T4082" s="161" t="s">
        <v>276</v>
      </c>
      <c r="U4082" s="161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29:55"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29:55"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29:55"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29:55"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29:55"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29:55"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29:55"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29:55"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29:55"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29:55"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29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29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29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29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29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29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740" activePane="bottomLeft" state="frozen"/>
      <selection activeCell="B1" sqref="B1"/>
      <selection pane="bottomLeft" activeCell="I1713" sqref="I1713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21" t="s">
        <v>30</v>
      </c>
      <c r="D1" s="221"/>
      <c r="E1" s="221"/>
      <c r="F1" s="221"/>
      <c r="G1" s="221"/>
      <c r="H1" s="221"/>
      <c r="K1" s="65">
        <f>'Resumen Mail'!B7</f>
        <v>44866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26038.934031125809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00">
        <v>1</v>
      </c>
      <c r="D4" s="265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02"/>
      <c r="D5" s="266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00">
        <v>2</v>
      </c>
      <c r="D6" s="265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02"/>
      <c r="D7" s="266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00">
        <v>3</v>
      </c>
      <c r="D8" s="265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02"/>
      <c r="D9" s="266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00">
        <v>4</v>
      </c>
      <c r="D10" s="265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02"/>
      <c r="D11" s="266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00">
        <v>5</v>
      </c>
      <c r="D12" s="265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02"/>
      <c r="D13" s="266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00">
        <v>6</v>
      </c>
      <c r="D14" s="265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02"/>
      <c r="D15" s="266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00">
        <v>1</v>
      </c>
      <c r="D18" s="223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02"/>
      <c r="D19" s="224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00">
        <v>2</v>
      </c>
      <c r="D20" s="223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02"/>
      <c r="D21" s="224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00">
        <v>3</v>
      </c>
      <c r="D22" s="223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02"/>
      <c r="D23" s="224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00">
        <v>4</v>
      </c>
      <c r="D24" s="223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02"/>
      <c r="D25" s="224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00">
        <v>5</v>
      </c>
      <c r="D26" s="223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02"/>
      <c r="D27" s="224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00">
        <v>6</v>
      </c>
      <c r="D28" s="223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02"/>
      <c r="D29" s="224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00">
        <v>7</v>
      </c>
      <c r="D30" s="223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02"/>
      <c r="D31" s="224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61">
        <v>8</v>
      </c>
      <c r="D32" s="263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62"/>
      <c r="D33" s="264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00">
        <v>9</v>
      </c>
      <c r="D34" s="223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02"/>
      <c r="D35" s="224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00">
        <v>10</v>
      </c>
      <c r="D36" s="223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02"/>
      <c r="D37" s="224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00">
        <v>11</v>
      </c>
      <c r="D38" s="223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02"/>
      <c r="D39" s="224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00">
        <v>12</v>
      </c>
      <c r="D40" s="223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02"/>
      <c r="D41" s="224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61">
        <v>13</v>
      </c>
      <c r="D42" s="263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62"/>
      <c r="D43" s="264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00">
        <v>14</v>
      </c>
      <c r="D44" s="223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02"/>
      <c r="D45" s="224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00">
        <v>15</v>
      </c>
      <c r="D46" s="223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02"/>
      <c r="D47" s="224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61">
        <v>16</v>
      </c>
      <c r="D48" s="263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62"/>
      <c r="D49" s="264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00">
        <v>17</v>
      </c>
      <c r="D50" s="223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02"/>
      <c r="D51" s="224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00">
        <v>18</v>
      </c>
      <c r="D52" s="223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02"/>
      <c r="D53" s="224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00">
        <v>19</v>
      </c>
      <c r="D54" s="223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02"/>
      <c r="D55" s="224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00">
        <v>20</v>
      </c>
      <c r="D56" s="223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02"/>
      <c r="D57" s="224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61">
        <v>21</v>
      </c>
      <c r="D58" s="263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62"/>
      <c r="D59" s="264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61">
        <v>22</v>
      </c>
      <c r="D60" s="263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62"/>
      <c r="D61" s="264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61">
        <v>23</v>
      </c>
      <c r="D62" s="263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62"/>
      <c r="D63" s="264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61">
        <v>24</v>
      </c>
      <c r="D64" s="263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62"/>
      <c r="D65" s="264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00">
        <v>25</v>
      </c>
      <c r="D66" s="223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02"/>
      <c r="D67" s="224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29">
        <v>26</v>
      </c>
      <c r="D68" s="231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30"/>
      <c r="D69" s="232"/>
      <c r="E69" s="149">
        <v>75178.89</v>
      </c>
      <c r="F69" s="149">
        <v>1740.94</v>
      </c>
      <c r="G69" s="149">
        <v>174681.72</v>
      </c>
      <c r="H69" s="151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29">
        <v>27</v>
      </c>
      <c r="D70" s="231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30"/>
      <c r="D71" s="232"/>
      <c r="E71" s="149">
        <v>78013.990000000005</v>
      </c>
      <c r="F71" s="149">
        <v>1769.47</v>
      </c>
      <c r="G71" s="149">
        <v>177545.35</v>
      </c>
      <c r="H71" s="151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29">
        <v>28</v>
      </c>
      <c r="D72" s="231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30"/>
      <c r="D73" s="232"/>
      <c r="E73" s="149">
        <v>81044.61</v>
      </c>
      <c r="F73" s="149">
        <v>1799.99</v>
      </c>
      <c r="G73" s="149">
        <v>180606.49</v>
      </c>
      <c r="H73" s="151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00">
        <v>29</v>
      </c>
      <c r="D74" s="223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202"/>
      <c r="D75" s="224"/>
      <c r="E75" s="96">
        <v>83879.7</v>
      </c>
      <c r="F75" s="96">
        <v>1828.52</v>
      </c>
      <c r="G75" s="96">
        <v>183470.11</v>
      </c>
      <c r="H75" s="94">
        <v>44768</v>
      </c>
      <c r="J75" s="32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00">
        <v>30</v>
      </c>
      <c r="D76" s="223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02"/>
      <c r="D77" s="224"/>
      <c r="E77" s="96">
        <v>86910.32</v>
      </c>
      <c r="F77" s="96">
        <v>1859.03</v>
      </c>
      <c r="G77" s="96">
        <v>186531.24</v>
      </c>
      <c r="H77" s="94">
        <v>44799</v>
      </c>
      <c r="J77" s="32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00">
        <v>31</v>
      </c>
      <c r="D78" s="223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02"/>
      <c r="D79" s="224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33">
        <v>32</v>
      </c>
      <c r="D80" s="235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34"/>
      <c r="D81" s="236"/>
      <c r="E81" s="171">
        <v>92678.28</v>
      </c>
      <c r="F81" s="171">
        <v>1917.1</v>
      </c>
      <c r="G81" s="171">
        <v>192357.27</v>
      </c>
      <c r="H81" s="17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00">
        <v>33</v>
      </c>
      <c r="D82" s="223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02"/>
      <c r="D83" s="224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00">
        <v>34</v>
      </c>
      <c r="D84" s="223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02"/>
      <c r="D85" s="224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00">
        <v>35</v>
      </c>
      <c r="D86" s="223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02"/>
      <c r="D87" s="224"/>
      <c r="E87" s="96">
        <v>101574.61</v>
      </c>
      <c r="F87" s="96">
        <v>2006.65</v>
      </c>
      <c r="G87" s="96">
        <v>201343.15</v>
      </c>
      <c r="H87" s="94">
        <v>44952</v>
      </c>
      <c r="J87" s="32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00">
        <v>36</v>
      </c>
      <c r="D88" s="223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02"/>
      <c r="D89" s="224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00">
        <v>37</v>
      </c>
      <c r="D90" s="223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02"/>
      <c r="D91" s="224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00">
        <v>38</v>
      </c>
      <c r="D92" s="223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02"/>
      <c r="D93" s="224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00">
        <v>39</v>
      </c>
      <c r="D94" s="223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02"/>
      <c r="D95" s="224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00">
        <v>40</v>
      </c>
      <c r="D96" s="223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02"/>
      <c r="D97" s="224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00">
        <v>41</v>
      </c>
      <c r="D98" s="223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02"/>
      <c r="D99" s="224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00">
        <v>42</v>
      </c>
      <c r="D100" s="223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02"/>
      <c r="D101" s="224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00">
        <v>43</v>
      </c>
      <c r="D102" s="223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02"/>
      <c r="D103" s="224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00">
        <v>44</v>
      </c>
      <c r="D104" s="223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02"/>
      <c r="D105" s="224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00">
        <v>45</v>
      </c>
      <c r="D106" s="223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02"/>
      <c r="D107" s="224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00">
        <v>46</v>
      </c>
      <c r="D108" s="223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02"/>
      <c r="D109" s="224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00">
        <v>47</v>
      </c>
      <c r="D110" s="223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02"/>
      <c r="D111" s="224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00">
        <v>48</v>
      </c>
      <c r="D112" s="223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02"/>
      <c r="D113" s="224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00">
        <v>49</v>
      </c>
      <c r="D114" s="223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02"/>
      <c r="D115" s="224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00">
        <v>50</v>
      </c>
      <c r="D116" s="223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02"/>
      <c r="D117" s="224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00">
        <v>51</v>
      </c>
      <c r="D118" s="223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02"/>
      <c r="D119" s="224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00">
        <v>52</v>
      </c>
      <c r="D120" s="223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02"/>
      <c r="D121" s="224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00">
        <v>53</v>
      </c>
      <c r="D122" s="223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02"/>
      <c r="D123" s="224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00">
        <v>54</v>
      </c>
      <c r="D124" s="223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02"/>
      <c r="D125" s="224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00">
        <v>55</v>
      </c>
      <c r="D126" s="223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02"/>
      <c r="D127" s="224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00">
        <v>56</v>
      </c>
      <c r="D128" s="223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02"/>
      <c r="D129" s="224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00">
        <v>57</v>
      </c>
      <c r="D130" s="223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02"/>
      <c r="D131" s="224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00">
        <v>58</v>
      </c>
      <c r="D132" s="223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02"/>
      <c r="D133" s="224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00">
        <v>59</v>
      </c>
      <c r="D134" s="223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02"/>
      <c r="D135" s="224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00">
        <v>60</v>
      </c>
      <c r="D136" s="223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02"/>
      <c r="D137" s="224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97" t="s">
        <v>110</v>
      </c>
      <c r="D139" s="96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00">
        <v>1</v>
      </c>
      <c r="D140" s="223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02"/>
      <c r="D141" s="224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00">
        <v>2</v>
      </c>
      <c r="D142" s="223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02"/>
      <c r="D143" s="224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00">
        <v>3</v>
      </c>
      <c r="D144" s="223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02"/>
      <c r="D145" s="224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00">
        <v>4</v>
      </c>
      <c r="D146" s="223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02"/>
      <c r="D147" s="224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00">
        <v>5</v>
      </c>
      <c r="D148" s="223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02"/>
      <c r="D149" s="224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00">
        <v>6</v>
      </c>
      <c r="D150" s="223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02"/>
      <c r="D151" s="224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00">
        <v>7</v>
      </c>
      <c r="D152" s="223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02"/>
      <c r="D153" s="224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00">
        <v>8</v>
      </c>
      <c r="D154" s="223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02"/>
      <c r="D155" s="224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00">
        <v>9</v>
      </c>
      <c r="D156" s="223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02"/>
      <c r="D157" s="224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00">
        <v>10</v>
      </c>
      <c r="D158" s="223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02"/>
      <c r="D159" s="224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00">
        <v>11</v>
      </c>
      <c r="D160" s="223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02"/>
      <c r="D161" s="224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00">
        <v>12</v>
      </c>
      <c r="D162" s="223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02"/>
      <c r="D163" s="224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00">
        <v>13</v>
      </c>
      <c r="D164" s="223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02"/>
      <c r="D165" s="224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00">
        <v>14</v>
      </c>
      <c r="D166" s="223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02"/>
      <c r="D167" s="224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00">
        <v>15</v>
      </c>
      <c r="D168" s="223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02"/>
      <c r="D169" s="224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00">
        <v>16</v>
      </c>
      <c r="D170" s="223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02"/>
      <c r="D171" s="224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00">
        <v>17</v>
      </c>
      <c r="D172" s="223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02"/>
      <c r="D173" s="224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00">
        <v>18</v>
      </c>
      <c r="D174" s="223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02"/>
      <c r="D175" s="224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00">
        <v>19</v>
      </c>
      <c r="D176" s="223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02"/>
      <c r="D177" s="224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00">
        <v>20</v>
      </c>
      <c r="D178" s="223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02"/>
      <c r="D179" s="224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00">
        <v>21</v>
      </c>
      <c r="D180" s="223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02"/>
      <c r="D181" s="224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00">
        <v>22</v>
      </c>
      <c r="D182" s="223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02"/>
      <c r="D183" s="224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61">
        <v>23</v>
      </c>
      <c r="D184" s="263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62"/>
      <c r="D185" s="264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61">
        <v>24</v>
      </c>
      <c r="D186" s="263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62"/>
      <c r="D187" s="264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29">
        <v>25</v>
      </c>
      <c r="D188" s="231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30"/>
      <c r="D189" s="232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29">
        <v>26</v>
      </c>
      <c r="D190" s="231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30"/>
      <c r="D191" s="232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29">
        <v>27</v>
      </c>
      <c r="D192" s="231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30"/>
      <c r="D193" s="232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29">
        <v>28</v>
      </c>
      <c r="D194" s="231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30"/>
      <c r="D195" s="232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29">
        <v>29</v>
      </c>
      <c r="D196" s="231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30"/>
      <c r="D197" s="232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25">
        <v>30</v>
      </c>
      <c r="D198" s="227">
        <v>6786.12</v>
      </c>
      <c r="E198" s="164">
        <v>6032.86</v>
      </c>
      <c r="F198" s="170" t="s">
        <v>100</v>
      </c>
      <c r="G198" s="164">
        <v>12818.98</v>
      </c>
      <c r="H198" s="165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26"/>
      <c r="D199" s="228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29">
        <v>31</v>
      </c>
      <c r="D200" s="231">
        <v>6786.12</v>
      </c>
      <c r="E200" s="149">
        <v>6236.44</v>
      </c>
      <c r="F200" s="150" t="s">
        <v>100</v>
      </c>
      <c r="G200" s="149">
        <v>13022.56</v>
      </c>
      <c r="H200" s="151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30"/>
      <c r="D201" s="232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33">
        <v>32</v>
      </c>
      <c r="D202" s="235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34"/>
      <c r="D203" s="236"/>
      <c r="E203" s="171">
        <v>6433.25</v>
      </c>
      <c r="F203" s="173">
        <v>133.08000000000001</v>
      </c>
      <c r="G203" s="171">
        <v>13352.45</v>
      </c>
      <c r="H203" s="172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00">
        <v>33</v>
      </c>
      <c r="D204" s="223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02"/>
      <c r="D205" s="224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00">
        <v>34</v>
      </c>
      <c r="D206" s="223">
        <v>6786.12</v>
      </c>
      <c r="E206" s="96">
        <v>6840.41</v>
      </c>
      <c r="F206" s="91" t="s">
        <v>100</v>
      </c>
      <c r="G206" s="96">
        <v>13626.53</v>
      </c>
      <c r="H206" s="94">
        <v>44911</v>
      </c>
      <c r="J206" s="32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02"/>
      <c r="D207" s="224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00">
        <v>35</v>
      </c>
      <c r="D208" s="223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02"/>
      <c r="D209" s="224"/>
      <c r="E209" s="96">
        <v>7050.78</v>
      </c>
      <c r="F209" s="91">
        <v>139.29</v>
      </c>
      <c r="G209" s="96">
        <v>13976.19</v>
      </c>
      <c r="H209" s="94">
        <v>44952</v>
      </c>
      <c r="J209" s="32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00">
        <v>36</v>
      </c>
      <c r="D210" s="223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02"/>
      <c r="D211" s="224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00">
        <v>37</v>
      </c>
      <c r="D212" s="223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02"/>
      <c r="D213" s="224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00">
        <v>38</v>
      </c>
      <c r="D214" s="223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02"/>
      <c r="D215" s="224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00">
        <v>39</v>
      </c>
      <c r="D216" s="223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02"/>
      <c r="D217" s="224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00">
        <v>40</v>
      </c>
      <c r="D218" s="223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02"/>
      <c r="D219" s="224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00">
        <v>41</v>
      </c>
      <c r="D220" s="223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02"/>
      <c r="D221" s="224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00">
        <v>42</v>
      </c>
      <c r="D222" s="223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02"/>
      <c r="D223" s="224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00">
        <v>43</v>
      </c>
      <c r="D224" s="223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02"/>
      <c r="D225" s="224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00">
        <v>44</v>
      </c>
      <c r="D226" s="223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02"/>
      <c r="D227" s="224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00">
        <v>45</v>
      </c>
      <c r="D228" s="223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02"/>
      <c r="D229" s="224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00">
        <v>46</v>
      </c>
      <c r="D230" s="223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02"/>
      <c r="D231" s="224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00">
        <v>47</v>
      </c>
      <c r="D232" s="223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02"/>
      <c r="D233" s="224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00">
        <v>48</v>
      </c>
      <c r="D234" s="223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02"/>
      <c r="D235" s="224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00">
        <v>49</v>
      </c>
      <c r="D236" s="223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02"/>
      <c r="D237" s="224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00">
        <v>50</v>
      </c>
      <c r="D238" s="223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02"/>
      <c r="D239" s="224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00">
        <v>51</v>
      </c>
      <c r="D240" s="223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02"/>
      <c r="D241" s="224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00">
        <v>52</v>
      </c>
      <c r="D242" s="223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02"/>
      <c r="D243" s="224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00">
        <v>53</v>
      </c>
      <c r="D244" s="223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02"/>
      <c r="D245" s="224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00">
        <v>54</v>
      </c>
      <c r="D246" s="223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02"/>
      <c r="D247" s="224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00">
        <v>55</v>
      </c>
      <c r="D248" s="223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02"/>
      <c r="D249" s="224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00">
        <v>56</v>
      </c>
      <c r="D250" s="223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02"/>
      <c r="D251" s="224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00">
        <v>57</v>
      </c>
      <c r="D252" s="223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02"/>
      <c r="D253" s="224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00">
        <v>58</v>
      </c>
      <c r="D254" s="223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02"/>
      <c r="D255" s="224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00">
        <v>59</v>
      </c>
      <c r="D256" s="223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02"/>
      <c r="D257" s="224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00">
        <v>60</v>
      </c>
      <c r="D258" s="223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02"/>
      <c r="D259" s="224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97" t="s">
        <v>110</v>
      </c>
      <c r="D261" s="96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00">
        <v>1</v>
      </c>
      <c r="D262" s="223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02"/>
      <c r="D263" s="224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00">
        <v>2</v>
      </c>
      <c r="D264" s="223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02"/>
      <c r="D265" s="224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00">
        <v>3</v>
      </c>
      <c r="D266" s="223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02"/>
      <c r="D267" s="224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00">
        <v>4</v>
      </c>
      <c r="D268" s="223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02"/>
      <c r="D269" s="224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00">
        <v>5</v>
      </c>
      <c r="D270" s="223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02"/>
      <c r="D271" s="224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00">
        <v>6</v>
      </c>
      <c r="D272" s="223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02"/>
      <c r="D273" s="224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00">
        <v>7</v>
      </c>
      <c r="D274" s="223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02"/>
      <c r="D275" s="224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00">
        <v>8</v>
      </c>
      <c r="D276" s="223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02"/>
      <c r="D277" s="224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00">
        <v>9</v>
      </c>
      <c r="D278" s="223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02"/>
      <c r="D279" s="224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61">
        <v>10</v>
      </c>
      <c r="D280" s="263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62"/>
      <c r="D281" s="264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61">
        <v>11</v>
      </c>
      <c r="D282" s="263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62"/>
      <c r="D283" s="264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61">
        <v>12</v>
      </c>
      <c r="D284" s="263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62"/>
      <c r="D285" s="264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61">
        <v>13</v>
      </c>
      <c r="D286" s="263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62"/>
      <c r="D287" s="264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61">
        <v>14</v>
      </c>
      <c r="D288" s="263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62"/>
      <c r="D289" s="264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61">
        <v>15</v>
      </c>
      <c r="D290" s="263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62"/>
      <c r="D291" s="264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61">
        <v>16</v>
      </c>
      <c r="D292" s="263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62"/>
      <c r="D293" s="264"/>
      <c r="E293" s="124">
        <v>3281.02</v>
      </c>
      <c r="F293" s="125">
        <v>91.18</v>
      </c>
      <c r="G293" s="124">
        <v>9148.65</v>
      </c>
      <c r="H293" s="126">
        <v>44495</v>
      </c>
      <c r="J293" s="32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29">
        <v>17</v>
      </c>
      <c r="D294" s="231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30"/>
      <c r="D295" s="232"/>
      <c r="E295" s="149">
        <v>3460.09</v>
      </c>
      <c r="F295" s="150">
        <v>92.98</v>
      </c>
      <c r="G295" s="149">
        <v>9329.52</v>
      </c>
      <c r="H295" s="151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29">
        <v>18</v>
      </c>
      <c r="D296" s="231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30"/>
      <c r="D297" s="232"/>
      <c r="E297" s="149">
        <v>3627.61</v>
      </c>
      <c r="F297" s="150">
        <v>94.67</v>
      </c>
      <c r="G297" s="149">
        <v>9498.73</v>
      </c>
      <c r="H297" s="151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61">
        <v>19</v>
      </c>
      <c r="D298" s="263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62"/>
      <c r="D299" s="264"/>
      <c r="E299" s="124">
        <v>3806.68</v>
      </c>
      <c r="F299" s="125">
        <v>96.47</v>
      </c>
      <c r="G299" s="124">
        <v>9679.6</v>
      </c>
      <c r="H299" s="126">
        <v>44587</v>
      </c>
      <c r="J299" s="32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61">
        <v>20</v>
      </c>
      <c r="D300" s="263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62"/>
      <c r="D301" s="264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29">
        <v>21</v>
      </c>
      <c r="D302" s="231">
        <v>5776.45</v>
      </c>
      <c r="E302" s="149">
        <v>4135.9399999999996</v>
      </c>
      <c r="F302" s="150" t="s">
        <v>100</v>
      </c>
      <c r="G302" s="149">
        <v>9912.39</v>
      </c>
      <c r="H302" s="151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30"/>
      <c r="D303" s="232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00">
        <v>22</v>
      </c>
      <c r="D304" s="223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02"/>
      <c r="D305" s="224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29">
        <v>23</v>
      </c>
      <c r="D306" s="231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30"/>
      <c r="D307" s="232"/>
      <c r="E307" s="149">
        <v>4494.08</v>
      </c>
      <c r="F307" s="150">
        <v>103.39</v>
      </c>
      <c r="G307" s="149">
        <v>10373.92</v>
      </c>
      <c r="H307" s="151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00">
        <v>24</v>
      </c>
      <c r="D308" s="223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02"/>
      <c r="D309" s="224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29">
        <v>25</v>
      </c>
      <c r="D310" s="231">
        <v>5776.45</v>
      </c>
      <c r="E310" s="149">
        <v>4840.67</v>
      </c>
      <c r="F310" s="150" t="s">
        <v>100</v>
      </c>
      <c r="G310" s="149">
        <v>10617.12</v>
      </c>
      <c r="H310" s="151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30"/>
      <c r="D311" s="232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29">
        <v>26</v>
      </c>
      <c r="D312" s="231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30"/>
      <c r="D313" s="232"/>
      <c r="E313" s="149">
        <v>5019.74</v>
      </c>
      <c r="F313" s="150">
        <v>108.68</v>
      </c>
      <c r="G313" s="149">
        <v>10904.87</v>
      </c>
      <c r="H313" s="151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29">
        <v>27</v>
      </c>
      <c r="D314" s="231">
        <v>5776.45</v>
      </c>
      <c r="E314" s="149">
        <v>5193.03</v>
      </c>
      <c r="F314" s="150" t="s">
        <v>100</v>
      </c>
      <c r="G314" s="149">
        <v>10969.48</v>
      </c>
      <c r="H314" s="151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30"/>
      <c r="D315" s="232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00">
        <v>28</v>
      </c>
      <c r="D316" s="223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02"/>
      <c r="D317" s="224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00">
        <v>29</v>
      </c>
      <c r="D318" s="223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02"/>
      <c r="D319" s="224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00">
        <v>30</v>
      </c>
      <c r="D320" s="223">
        <v>5776.45</v>
      </c>
      <c r="E320" s="96">
        <v>5707.13</v>
      </c>
      <c r="F320" s="91" t="s">
        <v>100</v>
      </c>
      <c r="G320" s="96">
        <v>11483.58</v>
      </c>
      <c r="H320" s="94">
        <v>44911</v>
      </c>
      <c r="J320" s="32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02"/>
      <c r="D321" s="224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00">
        <v>31</v>
      </c>
      <c r="D322" s="223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02"/>
      <c r="D323" s="224"/>
      <c r="E323" s="96">
        <v>5886.2</v>
      </c>
      <c r="F323" s="91">
        <v>117.4</v>
      </c>
      <c r="G323" s="96">
        <v>11780.05</v>
      </c>
      <c r="H323" s="94">
        <v>44952</v>
      </c>
      <c r="J323" s="32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00">
        <v>32</v>
      </c>
      <c r="D324" s="223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02"/>
      <c r="D325" s="224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00">
        <v>33</v>
      </c>
      <c r="D326" s="223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02"/>
      <c r="D327" s="224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00">
        <v>34</v>
      </c>
      <c r="D328" s="223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02"/>
      <c r="D329" s="224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00">
        <v>35</v>
      </c>
      <c r="D330" s="223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02"/>
      <c r="D331" s="224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00">
        <v>36</v>
      </c>
      <c r="D332" s="223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02"/>
      <c r="D333" s="224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00">
        <v>37</v>
      </c>
      <c r="D334" s="223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02"/>
      <c r="D335" s="224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00">
        <v>38</v>
      </c>
      <c r="D336" s="223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02"/>
      <c r="D337" s="224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00">
        <v>39</v>
      </c>
      <c r="D338" s="223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02"/>
      <c r="D339" s="224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00">
        <v>40</v>
      </c>
      <c r="D340" s="223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02"/>
      <c r="D341" s="224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00">
        <v>41</v>
      </c>
      <c r="D342" s="223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02"/>
      <c r="D343" s="224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00">
        <v>42</v>
      </c>
      <c r="D344" s="223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02"/>
      <c r="D345" s="224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00">
        <v>43</v>
      </c>
      <c r="D346" s="223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02"/>
      <c r="D347" s="224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00">
        <v>44</v>
      </c>
      <c r="D348" s="223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02"/>
      <c r="D349" s="224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00">
        <v>45</v>
      </c>
      <c r="D350" s="223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02"/>
      <c r="D351" s="224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00">
        <v>46</v>
      </c>
      <c r="D352" s="223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02"/>
      <c r="D353" s="224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00">
        <v>47</v>
      </c>
      <c r="D354" s="223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02"/>
      <c r="D355" s="224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00">
        <v>48</v>
      </c>
      <c r="D356" s="223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02"/>
      <c r="D357" s="224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00">
        <v>49</v>
      </c>
      <c r="D358" s="223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02"/>
      <c r="D359" s="224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00">
        <v>50</v>
      </c>
      <c r="D360" s="223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02"/>
      <c r="D361" s="224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00">
        <v>51</v>
      </c>
      <c r="D362" s="223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02"/>
      <c r="D363" s="224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00">
        <v>52</v>
      </c>
      <c r="D364" s="223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02"/>
      <c r="D365" s="224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00">
        <v>53</v>
      </c>
      <c r="D366" s="223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02"/>
      <c r="D367" s="224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00">
        <v>54</v>
      </c>
      <c r="D368" s="223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02"/>
      <c r="D369" s="224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00">
        <v>55</v>
      </c>
      <c r="D370" s="223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02"/>
      <c r="D371" s="224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00">
        <v>56</v>
      </c>
      <c r="D372" s="223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02"/>
      <c r="D373" s="224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00">
        <v>57</v>
      </c>
      <c r="D374" s="223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02"/>
      <c r="D375" s="224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00">
        <v>58</v>
      </c>
      <c r="D376" s="223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02"/>
      <c r="D377" s="224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00">
        <v>59</v>
      </c>
      <c r="D378" s="223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02"/>
      <c r="D379" s="224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00">
        <v>60</v>
      </c>
      <c r="D380" s="223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02"/>
      <c r="D381" s="224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00">
        <v>61</v>
      </c>
      <c r="D382" s="223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02"/>
      <c r="D383" s="224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00">
        <v>62</v>
      </c>
      <c r="D384" s="223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02"/>
      <c r="D385" s="224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00">
        <v>63</v>
      </c>
      <c r="D386" s="223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02"/>
      <c r="D387" s="224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00">
        <v>64</v>
      </c>
      <c r="D388" s="223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02"/>
      <c r="D389" s="224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00">
        <v>65</v>
      </c>
      <c r="D390" s="223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02"/>
      <c r="D391" s="224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00">
        <v>66</v>
      </c>
      <c r="D392" s="223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02"/>
      <c r="D393" s="224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00">
        <v>67</v>
      </c>
      <c r="D394" s="223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02"/>
      <c r="D395" s="224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00">
        <v>68</v>
      </c>
      <c r="D396" s="223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02"/>
      <c r="D397" s="224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00">
        <v>69</v>
      </c>
      <c r="D398" s="223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02"/>
      <c r="D399" s="224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00">
        <v>70</v>
      </c>
      <c r="D400" s="223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02"/>
      <c r="D401" s="224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00">
        <v>71</v>
      </c>
      <c r="D402" s="223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02"/>
      <c r="D403" s="224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00">
        <v>72</v>
      </c>
      <c r="D404" s="223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02"/>
      <c r="D405" s="224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00">
        <v>73</v>
      </c>
      <c r="D406" s="223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02"/>
      <c r="D407" s="224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00">
        <v>74</v>
      </c>
      <c r="D408" s="223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02"/>
      <c r="D409" s="224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00">
        <v>75</v>
      </c>
      <c r="D410" s="223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02"/>
      <c r="D411" s="224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00">
        <v>76</v>
      </c>
      <c r="D412" s="223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02"/>
      <c r="D413" s="224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00">
        <v>77</v>
      </c>
      <c r="D414" s="223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02"/>
      <c r="D415" s="224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00">
        <v>78</v>
      </c>
      <c r="D416" s="223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02"/>
      <c r="D417" s="224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00">
        <v>79</v>
      </c>
      <c r="D418" s="223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02"/>
      <c r="D419" s="224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00">
        <v>80</v>
      </c>
      <c r="D420" s="223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02"/>
      <c r="D421" s="224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00">
        <v>81</v>
      </c>
      <c r="D422" s="223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02"/>
      <c r="D423" s="224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00">
        <v>82</v>
      </c>
      <c r="D424" s="223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02"/>
      <c r="D425" s="224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00">
        <v>83</v>
      </c>
      <c r="D426" s="223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02"/>
      <c r="D427" s="224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00">
        <v>84</v>
      </c>
      <c r="D428" s="223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02"/>
      <c r="D429" s="224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00">
        <v>85</v>
      </c>
      <c r="D430" s="223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02"/>
      <c r="D431" s="224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00">
        <v>86</v>
      </c>
      <c r="D432" s="223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02"/>
      <c r="D433" s="224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00">
        <v>87</v>
      </c>
      <c r="D434" s="223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02"/>
      <c r="D435" s="224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00">
        <v>88</v>
      </c>
      <c r="D436" s="223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02"/>
      <c r="D437" s="224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00">
        <v>89</v>
      </c>
      <c r="D438" s="223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02"/>
      <c r="D439" s="224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00">
        <v>90</v>
      </c>
      <c r="D440" s="223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02"/>
      <c r="D441" s="224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00">
        <v>91</v>
      </c>
      <c r="D442" s="223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02"/>
      <c r="D443" s="224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00">
        <v>92</v>
      </c>
      <c r="D444" s="223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02"/>
      <c r="D445" s="224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00">
        <v>93</v>
      </c>
      <c r="D446" s="223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02"/>
      <c r="D447" s="224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00">
        <v>94</v>
      </c>
      <c r="D448" s="223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02"/>
      <c r="D449" s="224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00">
        <v>95</v>
      </c>
      <c r="D450" s="223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02"/>
      <c r="D451" s="224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00">
        <v>96</v>
      </c>
      <c r="D452" s="223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02"/>
      <c r="D453" s="224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00">
        <v>97</v>
      </c>
      <c r="D454" s="223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02"/>
      <c r="D455" s="224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00">
        <v>98</v>
      </c>
      <c r="D456" s="223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02"/>
      <c r="D457" s="224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00">
        <v>99</v>
      </c>
      <c r="D458" s="223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02"/>
      <c r="D459" s="224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00">
        <v>100</v>
      </c>
      <c r="D460" s="223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02"/>
      <c r="D461" s="224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00">
        <v>101</v>
      </c>
      <c r="D462" s="223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02"/>
      <c r="D463" s="224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00">
        <v>102</v>
      </c>
      <c r="D464" s="223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02"/>
      <c r="D465" s="224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00">
        <v>103</v>
      </c>
      <c r="D466" s="223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02"/>
      <c r="D467" s="224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00">
        <v>104</v>
      </c>
      <c r="D468" s="223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02"/>
      <c r="D469" s="224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00">
        <v>105</v>
      </c>
      <c r="D470" s="223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02"/>
      <c r="D471" s="224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00">
        <v>106</v>
      </c>
      <c r="D472" s="223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02"/>
      <c r="D473" s="224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00">
        <v>107</v>
      </c>
      <c r="D474" s="223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02"/>
      <c r="D475" s="224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00">
        <v>108</v>
      </c>
      <c r="D476" s="223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02"/>
      <c r="D477" s="224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00">
        <v>109</v>
      </c>
      <c r="D478" s="223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02"/>
      <c r="D479" s="224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00">
        <v>110</v>
      </c>
      <c r="D480" s="223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02"/>
      <c r="D481" s="224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00">
        <v>111</v>
      </c>
      <c r="D482" s="223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02"/>
      <c r="D483" s="224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00">
        <v>112</v>
      </c>
      <c r="D484" s="223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02"/>
      <c r="D485" s="224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00">
        <v>113</v>
      </c>
      <c r="D486" s="223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02"/>
      <c r="D487" s="224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00">
        <v>114</v>
      </c>
      <c r="D488" s="223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02"/>
      <c r="D489" s="224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00">
        <v>115</v>
      </c>
      <c r="D490" s="223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02"/>
      <c r="D491" s="224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00">
        <v>116</v>
      </c>
      <c r="D492" s="223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02"/>
      <c r="D493" s="224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00">
        <v>117</v>
      </c>
      <c r="D494" s="223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02"/>
      <c r="D495" s="224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00">
        <v>118</v>
      </c>
      <c r="D496" s="223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02"/>
      <c r="D497" s="224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00">
        <v>119</v>
      </c>
      <c r="D498" s="223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02"/>
      <c r="D499" s="224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00">
        <v>120</v>
      </c>
      <c r="D500" s="223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02"/>
      <c r="D501" s="224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97" t="s">
        <v>110</v>
      </c>
      <c r="D503" s="96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00">
        <v>1</v>
      </c>
      <c r="D504" s="223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02"/>
      <c r="D505" s="224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00">
        <v>2</v>
      </c>
      <c r="D506" s="223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02"/>
      <c r="D507" s="224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00">
        <v>3</v>
      </c>
      <c r="D508" s="223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02"/>
      <c r="D509" s="224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00">
        <v>4</v>
      </c>
      <c r="D510" s="223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02"/>
      <c r="D511" s="224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00">
        <v>5</v>
      </c>
      <c r="D512" s="223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02"/>
      <c r="D513" s="224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00">
        <v>6</v>
      </c>
      <c r="D514" s="223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02"/>
      <c r="D515" s="224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00">
        <v>7</v>
      </c>
      <c r="D516" s="223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02"/>
      <c r="D517" s="224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00">
        <v>8</v>
      </c>
      <c r="D518" s="223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02"/>
      <c r="D519" s="224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00">
        <v>9</v>
      </c>
      <c r="D520" s="223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02"/>
      <c r="D521" s="224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00">
        <v>10</v>
      </c>
      <c r="D522" s="223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02"/>
      <c r="D523" s="224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00">
        <v>11</v>
      </c>
      <c r="D524" s="223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02"/>
      <c r="D525" s="224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00">
        <v>12</v>
      </c>
      <c r="D526" s="223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02"/>
      <c r="D527" s="224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00">
        <v>13</v>
      </c>
      <c r="D528" s="223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02"/>
      <c r="D529" s="224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00">
        <v>14</v>
      </c>
      <c r="D530" s="223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02"/>
      <c r="D531" s="224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00">
        <v>15</v>
      </c>
      <c r="D532" s="223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02"/>
      <c r="D533" s="224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00">
        <v>16</v>
      </c>
      <c r="D534" s="223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02"/>
      <c r="D535" s="224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00">
        <v>17</v>
      </c>
      <c r="D536" s="223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02"/>
      <c r="D537" s="224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00">
        <v>18</v>
      </c>
      <c r="D538" s="223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02"/>
      <c r="D539" s="224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00">
        <v>19</v>
      </c>
      <c r="D540" s="223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02"/>
      <c r="D541" s="224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00">
        <v>20</v>
      </c>
      <c r="D542" s="223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02"/>
      <c r="D543" s="224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00">
        <v>21</v>
      </c>
      <c r="D544" s="223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02"/>
      <c r="D545" s="224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29">
        <v>22</v>
      </c>
      <c r="D546" s="231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30"/>
      <c r="D547" s="232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29">
        <v>23</v>
      </c>
      <c r="D548" s="231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30"/>
      <c r="D549" s="232"/>
      <c r="E549" s="150">
        <v>741.55</v>
      </c>
      <c r="F549" s="150">
        <v>17.579999999999998</v>
      </c>
      <c r="G549" s="149">
        <v>1763.94</v>
      </c>
      <c r="H549" s="151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29">
        <v>24</v>
      </c>
      <c r="D550" s="231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30"/>
      <c r="D551" s="232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29">
        <v>25</v>
      </c>
      <c r="D552" s="231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30"/>
      <c r="D553" s="232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25">
        <v>26</v>
      </c>
      <c r="D554" s="227">
        <v>1004.81</v>
      </c>
      <c r="E554" s="170">
        <v>832.99</v>
      </c>
      <c r="F554" s="170" t="s">
        <v>100</v>
      </c>
      <c r="G554" s="164">
        <v>1837.8</v>
      </c>
      <c r="H554" s="165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26"/>
      <c r="D555" s="228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29">
        <v>27</v>
      </c>
      <c r="D556" s="231">
        <v>1004.81</v>
      </c>
      <c r="E556" s="150">
        <v>863.13</v>
      </c>
      <c r="F556" s="150" t="s">
        <v>100</v>
      </c>
      <c r="G556" s="149">
        <v>1867.94</v>
      </c>
      <c r="H556" s="151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30"/>
      <c r="D557" s="232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29">
        <v>28</v>
      </c>
      <c r="D558" s="231">
        <v>1004.81</v>
      </c>
      <c r="E558" s="150">
        <v>892.27</v>
      </c>
      <c r="F558" s="150" t="s">
        <v>100</v>
      </c>
      <c r="G558" s="149">
        <v>1897.08</v>
      </c>
      <c r="H558" s="151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30"/>
      <c r="D559" s="232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29">
        <v>29</v>
      </c>
      <c r="D560" s="231">
        <v>1004.81</v>
      </c>
      <c r="E560" s="150">
        <v>923.42</v>
      </c>
      <c r="F560" s="150" t="s">
        <v>100</v>
      </c>
      <c r="G560" s="149">
        <v>1928.23</v>
      </c>
      <c r="H560" s="151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30"/>
      <c r="D561" s="232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00">
        <v>30</v>
      </c>
      <c r="D562" s="223">
        <v>1004.81</v>
      </c>
      <c r="E562" s="91">
        <v>952.56</v>
      </c>
      <c r="F562" s="91" t="s">
        <v>100</v>
      </c>
      <c r="G562" s="96">
        <v>1957.37</v>
      </c>
      <c r="H562" s="94">
        <v>44911</v>
      </c>
      <c r="J562" s="32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02"/>
      <c r="D563" s="224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00">
        <v>31</v>
      </c>
      <c r="D564" s="223">
        <v>1004.81</v>
      </c>
      <c r="E564" s="91">
        <v>983.71</v>
      </c>
      <c r="F564" s="91" t="s">
        <v>100</v>
      </c>
      <c r="G564" s="96">
        <v>1988.52</v>
      </c>
      <c r="H564" s="94">
        <v>44942</v>
      </c>
      <c r="J564" s="32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02"/>
      <c r="D565" s="224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00">
        <v>32</v>
      </c>
      <c r="D566" s="223">
        <v>1004.81</v>
      </c>
      <c r="E566" s="96">
        <v>1013.85</v>
      </c>
      <c r="F566" s="91" t="s">
        <v>100</v>
      </c>
      <c r="G566" s="96">
        <v>2018.66</v>
      </c>
      <c r="H566" s="94">
        <v>44973</v>
      </c>
      <c r="J566" s="32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02"/>
      <c r="D567" s="224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00">
        <v>33</v>
      </c>
      <c r="D568" s="223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02"/>
      <c r="D569" s="224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00">
        <v>34</v>
      </c>
      <c r="D570" s="223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02"/>
      <c r="D571" s="224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00">
        <v>35</v>
      </c>
      <c r="D572" s="223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02"/>
      <c r="D573" s="224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00">
        <v>36</v>
      </c>
      <c r="D574" s="223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02"/>
      <c r="D575" s="224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00">
        <v>37</v>
      </c>
      <c r="D576" s="223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02"/>
      <c r="D577" s="224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00">
        <v>38</v>
      </c>
      <c r="D578" s="223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02"/>
      <c r="D579" s="224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00">
        <v>39</v>
      </c>
      <c r="D580" s="223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02"/>
      <c r="D581" s="224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00">
        <v>40</v>
      </c>
      <c r="D582" s="223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02"/>
      <c r="D583" s="224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00">
        <v>41</v>
      </c>
      <c r="D584" s="223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02"/>
      <c r="D585" s="224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00">
        <v>42</v>
      </c>
      <c r="D586" s="223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02"/>
      <c r="D587" s="224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00">
        <v>43</v>
      </c>
      <c r="D588" s="223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02"/>
      <c r="D589" s="224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00">
        <v>44</v>
      </c>
      <c r="D590" s="223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02"/>
      <c r="D591" s="224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00">
        <v>45</v>
      </c>
      <c r="D592" s="223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02"/>
      <c r="D593" s="224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00">
        <v>46</v>
      </c>
      <c r="D594" s="223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02"/>
      <c r="D595" s="224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00">
        <v>47</v>
      </c>
      <c r="D596" s="223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02"/>
      <c r="D597" s="224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00">
        <v>48</v>
      </c>
      <c r="D598" s="223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02"/>
      <c r="D599" s="224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00">
        <v>49</v>
      </c>
      <c r="D600" s="223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02"/>
      <c r="D601" s="224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00">
        <v>1</v>
      </c>
      <c r="D604" s="223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02"/>
      <c r="D605" s="224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00">
        <v>2</v>
      </c>
      <c r="D606" s="223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02"/>
      <c r="D607" s="224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29">
        <v>3</v>
      </c>
      <c r="D608" s="231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30"/>
      <c r="D609" s="232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61">
        <v>4</v>
      </c>
      <c r="D610" s="263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62"/>
      <c r="D611" s="264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61">
        <v>5</v>
      </c>
      <c r="D612" s="263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62"/>
      <c r="D613" s="264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61">
        <v>6</v>
      </c>
      <c r="D614" s="263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62"/>
      <c r="D615" s="264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61">
        <v>7</v>
      </c>
      <c r="D616" s="263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62"/>
      <c r="D617" s="264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61">
        <v>8</v>
      </c>
      <c r="D618" s="263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62"/>
      <c r="D619" s="264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61">
        <v>9</v>
      </c>
      <c r="D620" s="263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62"/>
      <c r="D621" s="264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61">
        <v>10</v>
      </c>
      <c r="D622" s="263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62"/>
      <c r="D623" s="264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61">
        <v>11</v>
      </c>
      <c r="D624" s="263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62"/>
      <c r="D625" s="264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61">
        <v>12</v>
      </c>
      <c r="D626" s="263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62"/>
      <c r="D627" s="264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61">
        <v>13</v>
      </c>
      <c r="D628" s="263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62"/>
      <c r="D629" s="264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61">
        <v>14</v>
      </c>
      <c r="D630" s="263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62"/>
      <c r="D631" s="264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61">
        <v>15</v>
      </c>
      <c r="D632" s="263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62"/>
      <c r="D633" s="264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61">
        <v>16</v>
      </c>
      <c r="D634" s="263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62"/>
      <c r="D635" s="264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61">
        <v>17</v>
      </c>
      <c r="D636" s="263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62"/>
      <c r="D637" s="264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61">
        <v>18</v>
      </c>
      <c r="D638" s="263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62"/>
      <c r="D639" s="264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29">
        <v>19</v>
      </c>
      <c r="D640" s="231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30"/>
      <c r="D641" s="232"/>
      <c r="E641" s="149">
        <v>10182.52</v>
      </c>
      <c r="F641" s="150">
        <v>276.83</v>
      </c>
      <c r="G641" s="149">
        <v>27776.57</v>
      </c>
      <c r="H641" s="151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61">
        <v>20</v>
      </c>
      <c r="D642" s="263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62"/>
      <c r="D643" s="264"/>
      <c r="E643" s="124">
        <v>10702.04</v>
      </c>
      <c r="F643" s="125">
        <v>282.06</v>
      </c>
      <c r="G643" s="124">
        <v>28301.32</v>
      </c>
      <c r="H643" s="126">
        <v>44618</v>
      </c>
      <c r="J643" s="32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29">
        <v>21</v>
      </c>
      <c r="D644" s="231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30"/>
      <c r="D645" s="232"/>
      <c r="E645" s="149">
        <v>11186.93</v>
      </c>
      <c r="F645" s="150">
        <v>286.94</v>
      </c>
      <c r="G645" s="149">
        <v>28791.09</v>
      </c>
      <c r="H645" s="151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00">
        <v>22</v>
      </c>
      <c r="D646" s="223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02"/>
      <c r="D647" s="224"/>
      <c r="E647" s="96">
        <v>11741.08</v>
      </c>
      <c r="F647" s="91">
        <v>292.52</v>
      </c>
      <c r="G647" s="96">
        <v>29350.82</v>
      </c>
      <c r="H647" s="94">
        <v>44677</v>
      </c>
      <c r="J647" s="32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00">
        <v>23</v>
      </c>
      <c r="D648" s="223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02"/>
      <c r="D649" s="224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00">
        <v>24</v>
      </c>
      <c r="D650" s="223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02"/>
      <c r="D651" s="224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29">
        <v>25</v>
      </c>
      <c r="D652" s="231">
        <v>17317.22</v>
      </c>
      <c r="E652" s="149">
        <v>13282.31</v>
      </c>
      <c r="F652" s="150" t="s">
        <v>100</v>
      </c>
      <c r="G652" s="149">
        <v>30599.53</v>
      </c>
      <c r="H652" s="151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30"/>
      <c r="D653" s="232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00">
        <v>26</v>
      </c>
      <c r="D654" s="223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02"/>
      <c r="D655" s="224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29">
        <v>27</v>
      </c>
      <c r="D656" s="231">
        <v>17317.22</v>
      </c>
      <c r="E656" s="149">
        <v>14338.65</v>
      </c>
      <c r="F656" s="150" t="s">
        <v>100</v>
      </c>
      <c r="G656" s="149">
        <v>31655.87</v>
      </c>
      <c r="H656" s="151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30"/>
      <c r="D657" s="232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00">
        <v>28</v>
      </c>
      <c r="D658" s="223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02"/>
      <c r="D659" s="224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00">
        <v>29</v>
      </c>
      <c r="D660" s="223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02"/>
      <c r="D661" s="224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00">
        <v>30</v>
      </c>
      <c r="D662" s="223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02"/>
      <c r="D663" s="224"/>
      <c r="E663" s="96">
        <v>15879.9</v>
      </c>
      <c r="F663" s="91">
        <v>334.19</v>
      </c>
      <c r="G663" s="96">
        <v>33531.31</v>
      </c>
      <c r="H663" s="94">
        <v>44921</v>
      </c>
      <c r="J663" s="32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00">
        <v>31</v>
      </c>
      <c r="D664" s="223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02"/>
      <c r="D665" s="224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00">
        <v>32</v>
      </c>
      <c r="D666" s="223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02"/>
      <c r="D667" s="224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00">
        <v>33</v>
      </c>
      <c r="D668" s="223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02"/>
      <c r="D669" s="224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00">
        <v>34</v>
      </c>
      <c r="D670" s="223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02"/>
      <c r="D671" s="224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00">
        <v>35</v>
      </c>
      <c r="D672" s="223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02"/>
      <c r="D673" s="224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00">
        <v>36</v>
      </c>
      <c r="D674" s="223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02"/>
      <c r="D675" s="224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00">
        <v>37</v>
      </c>
      <c r="D676" s="223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02"/>
      <c r="D677" s="224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00">
        <v>38</v>
      </c>
      <c r="D678" s="223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02"/>
      <c r="D679" s="224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00">
        <v>39</v>
      </c>
      <c r="D680" s="223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02"/>
      <c r="D681" s="224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00">
        <v>40</v>
      </c>
      <c r="D682" s="223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02"/>
      <c r="D683" s="224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00">
        <v>41</v>
      </c>
      <c r="D684" s="223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02"/>
      <c r="D685" s="224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00">
        <v>42</v>
      </c>
      <c r="D686" s="223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02"/>
      <c r="D687" s="224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00">
        <v>43</v>
      </c>
      <c r="D688" s="223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02"/>
      <c r="D689" s="224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00">
        <v>44</v>
      </c>
      <c r="D690" s="223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02"/>
      <c r="D691" s="224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00">
        <v>45</v>
      </c>
      <c r="D692" s="223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02"/>
      <c r="D693" s="224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00">
        <v>46</v>
      </c>
      <c r="D694" s="223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02"/>
      <c r="D695" s="224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00">
        <v>47</v>
      </c>
      <c r="D696" s="223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02"/>
      <c r="D697" s="224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00">
        <v>48</v>
      </c>
      <c r="D698" s="223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02"/>
      <c r="D699" s="224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00">
        <v>49</v>
      </c>
      <c r="D700" s="223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02"/>
      <c r="D701" s="224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00">
        <v>50</v>
      </c>
      <c r="D702" s="223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02"/>
      <c r="D703" s="224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00">
        <v>51</v>
      </c>
      <c r="D704" s="223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02"/>
      <c r="D705" s="224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00">
        <v>52</v>
      </c>
      <c r="D706" s="223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02"/>
      <c r="D707" s="224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00">
        <v>53</v>
      </c>
      <c r="D708" s="223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02"/>
      <c r="D709" s="224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00">
        <v>54</v>
      </c>
      <c r="D710" s="223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02"/>
      <c r="D711" s="224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00">
        <v>55</v>
      </c>
      <c r="D712" s="223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02"/>
      <c r="D713" s="224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00">
        <v>56</v>
      </c>
      <c r="D714" s="223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02"/>
      <c r="D715" s="224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00">
        <v>57</v>
      </c>
      <c r="D716" s="223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02"/>
      <c r="D717" s="224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00">
        <v>58</v>
      </c>
      <c r="D718" s="223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02"/>
      <c r="D719" s="224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00">
        <v>59</v>
      </c>
      <c r="D720" s="223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02"/>
      <c r="D721" s="224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00">
        <v>60</v>
      </c>
      <c r="D722" s="223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02"/>
      <c r="D723" s="224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00">
        <v>61</v>
      </c>
      <c r="D724" s="223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02"/>
      <c r="D725" s="224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00">
        <v>62</v>
      </c>
      <c r="D726" s="223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02"/>
      <c r="D727" s="224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00">
        <v>63</v>
      </c>
      <c r="D728" s="223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02"/>
      <c r="D729" s="224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00">
        <v>64</v>
      </c>
      <c r="D730" s="223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02"/>
      <c r="D731" s="224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00">
        <v>65</v>
      </c>
      <c r="D732" s="223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02"/>
      <c r="D733" s="224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00">
        <v>66</v>
      </c>
      <c r="D734" s="223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02"/>
      <c r="D735" s="224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00">
        <v>67</v>
      </c>
      <c r="D736" s="223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02"/>
      <c r="D737" s="224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00">
        <v>68</v>
      </c>
      <c r="D738" s="223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02"/>
      <c r="D739" s="224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00">
        <v>69</v>
      </c>
      <c r="D740" s="223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02"/>
      <c r="D741" s="224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00">
        <v>70</v>
      </c>
      <c r="D742" s="223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02"/>
      <c r="D743" s="224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00">
        <v>71</v>
      </c>
      <c r="D744" s="223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02"/>
      <c r="D745" s="224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00">
        <v>72</v>
      </c>
      <c r="D746" s="223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02"/>
      <c r="D747" s="224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00">
        <v>73</v>
      </c>
      <c r="D748" s="223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02"/>
      <c r="D749" s="224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00">
        <v>74</v>
      </c>
      <c r="D750" s="223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02"/>
      <c r="D751" s="224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00">
        <v>75</v>
      </c>
      <c r="D752" s="223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02"/>
      <c r="D753" s="224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00">
        <v>76</v>
      </c>
      <c r="D754" s="223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02"/>
      <c r="D755" s="224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00">
        <v>77</v>
      </c>
      <c r="D756" s="223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02"/>
      <c r="D757" s="224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00">
        <v>78</v>
      </c>
      <c r="D758" s="223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02"/>
      <c r="D759" s="224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00">
        <v>79</v>
      </c>
      <c r="D760" s="223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02"/>
      <c r="D761" s="224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00">
        <v>80</v>
      </c>
      <c r="D762" s="223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02"/>
      <c r="D763" s="224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00">
        <v>81</v>
      </c>
      <c r="D764" s="223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02"/>
      <c r="D765" s="224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00">
        <v>82</v>
      </c>
      <c r="D766" s="223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02"/>
      <c r="D767" s="224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00">
        <v>83</v>
      </c>
      <c r="D768" s="223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02"/>
      <c r="D769" s="224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00">
        <v>84</v>
      </c>
      <c r="D770" s="223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02"/>
      <c r="D771" s="224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00">
        <v>85</v>
      </c>
      <c r="D772" s="223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02"/>
      <c r="D773" s="224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00">
        <v>86</v>
      </c>
      <c r="D774" s="223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02"/>
      <c r="D775" s="224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00">
        <v>87</v>
      </c>
      <c r="D776" s="223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02"/>
      <c r="D777" s="224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00">
        <v>88</v>
      </c>
      <c r="D778" s="223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02"/>
      <c r="D779" s="224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00">
        <v>89</v>
      </c>
      <c r="D780" s="223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02"/>
      <c r="D781" s="224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00">
        <v>90</v>
      </c>
      <c r="D782" s="223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02"/>
      <c r="D783" s="224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00">
        <v>91</v>
      </c>
      <c r="D784" s="223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02"/>
      <c r="D785" s="224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00">
        <v>92</v>
      </c>
      <c r="D786" s="223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02"/>
      <c r="D787" s="224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00">
        <v>93</v>
      </c>
      <c r="D788" s="223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02"/>
      <c r="D789" s="224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00">
        <v>94</v>
      </c>
      <c r="D790" s="223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02"/>
      <c r="D791" s="224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00">
        <v>95</v>
      </c>
      <c r="D792" s="223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02"/>
      <c r="D793" s="224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00">
        <v>96</v>
      </c>
      <c r="D794" s="223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02"/>
      <c r="D795" s="224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00">
        <v>97</v>
      </c>
      <c r="D796" s="223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02"/>
      <c r="D797" s="224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00">
        <v>98</v>
      </c>
      <c r="D798" s="223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02"/>
      <c r="D799" s="224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00">
        <v>99</v>
      </c>
      <c r="D800" s="223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02"/>
      <c r="D801" s="224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00">
        <v>100</v>
      </c>
      <c r="D802" s="223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02"/>
      <c r="D803" s="224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00">
        <v>101</v>
      </c>
      <c r="D804" s="223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02"/>
      <c r="D805" s="224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00">
        <v>102</v>
      </c>
      <c r="D806" s="223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02"/>
      <c r="D807" s="224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00">
        <v>103</v>
      </c>
      <c r="D808" s="223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02"/>
      <c r="D809" s="224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00">
        <v>104</v>
      </c>
      <c r="D810" s="223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02"/>
      <c r="D811" s="224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00">
        <v>105</v>
      </c>
      <c r="D812" s="223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02"/>
      <c r="D813" s="224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00">
        <v>106</v>
      </c>
      <c r="D814" s="223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02"/>
      <c r="D815" s="224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00">
        <v>107</v>
      </c>
      <c r="D816" s="223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02"/>
      <c r="D817" s="224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00">
        <v>108</v>
      </c>
      <c r="D818" s="223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02"/>
      <c r="D819" s="224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00">
        <v>109</v>
      </c>
      <c r="D820" s="223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02"/>
      <c r="D821" s="224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00">
        <v>110</v>
      </c>
      <c r="D822" s="223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02"/>
      <c r="D823" s="224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00">
        <v>111</v>
      </c>
      <c r="D824" s="223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02"/>
      <c r="D825" s="224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00">
        <v>112</v>
      </c>
      <c r="D826" s="223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02"/>
      <c r="D827" s="224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00">
        <v>113</v>
      </c>
      <c r="D828" s="223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02"/>
      <c r="D829" s="224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00">
        <v>114</v>
      </c>
      <c r="D830" s="223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02"/>
      <c r="D831" s="224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00">
        <v>115</v>
      </c>
      <c r="D832" s="223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02"/>
      <c r="D833" s="224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00">
        <v>116</v>
      </c>
      <c r="D834" s="223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02"/>
      <c r="D835" s="224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00">
        <v>117</v>
      </c>
      <c r="D836" s="223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02"/>
      <c r="D837" s="224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00">
        <v>118</v>
      </c>
      <c r="D838" s="223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02"/>
      <c r="D839" s="224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00">
        <v>119</v>
      </c>
      <c r="D840" s="223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02"/>
      <c r="D841" s="224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00">
        <v>120</v>
      </c>
      <c r="D842" s="223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02"/>
      <c r="D843" s="224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00">
        <v>1</v>
      </c>
      <c r="D845" s="223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02"/>
      <c r="D846" s="224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00">
        <v>2</v>
      </c>
      <c r="D847" s="223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02"/>
      <c r="D848" s="224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00">
        <v>3</v>
      </c>
      <c r="D849" s="223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02"/>
      <c r="D850" s="224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00">
        <v>4</v>
      </c>
      <c r="D851" s="223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02"/>
      <c r="D852" s="224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29">
        <v>5</v>
      </c>
      <c r="D853" s="231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30"/>
      <c r="D854" s="232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61">
        <v>6</v>
      </c>
      <c r="D855" s="263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62"/>
      <c r="D856" s="264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61">
        <v>7</v>
      </c>
      <c r="D857" s="263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62"/>
      <c r="D858" s="264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61">
        <v>8</v>
      </c>
      <c r="D859" s="263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62"/>
      <c r="D860" s="264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61">
        <v>9</v>
      </c>
      <c r="D861" s="263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62"/>
      <c r="D862" s="264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61">
        <v>10</v>
      </c>
      <c r="D863" s="263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62"/>
      <c r="D864" s="264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61">
        <v>11</v>
      </c>
      <c r="D865" s="263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62"/>
      <c r="D866" s="264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61">
        <v>12</v>
      </c>
      <c r="D867" s="263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62"/>
      <c r="D868" s="264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61">
        <v>13</v>
      </c>
      <c r="D869" s="263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62"/>
      <c r="D870" s="264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29">
        <v>14</v>
      </c>
      <c r="D871" s="231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30"/>
      <c r="D872" s="232"/>
      <c r="E872" s="149">
        <v>4392.17</v>
      </c>
      <c r="F872" s="150">
        <v>188.39</v>
      </c>
      <c r="G872" s="149">
        <v>18902.849999999999</v>
      </c>
      <c r="H872" s="151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61">
        <v>15</v>
      </c>
      <c r="D873" s="263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62"/>
      <c r="D874" s="264"/>
      <c r="E874" s="124">
        <v>4678.6099999999997</v>
      </c>
      <c r="F874" s="125">
        <v>191.28</v>
      </c>
      <c r="G874" s="124">
        <v>19192.18</v>
      </c>
      <c r="H874" s="126">
        <v>44618</v>
      </c>
      <c r="J874" s="32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29">
        <v>16</v>
      </c>
      <c r="D875" s="231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30"/>
      <c r="D876" s="232"/>
      <c r="E876" s="149">
        <v>4965.0600000000004</v>
      </c>
      <c r="F876" s="150">
        <v>194.16</v>
      </c>
      <c r="G876" s="149">
        <v>19481.509999999998</v>
      </c>
      <c r="H876" s="151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00">
        <v>17</v>
      </c>
      <c r="D877" s="223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02"/>
      <c r="D878" s="224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00">
        <v>18</v>
      </c>
      <c r="D879" s="223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02"/>
      <c r="D880" s="224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00">
        <v>19</v>
      </c>
      <c r="D881" s="223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02"/>
      <c r="D882" s="224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29">
        <v>20</v>
      </c>
      <c r="D883" s="231">
        <v>14322.29</v>
      </c>
      <c r="E883" s="149">
        <v>6110.84</v>
      </c>
      <c r="F883" s="150" t="s">
        <v>100</v>
      </c>
      <c r="G883" s="149">
        <v>20433.13</v>
      </c>
      <c r="H883" s="151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30"/>
      <c r="D884" s="232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25">
        <v>21</v>
      </c>
      <c r="D885" s="227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26"/>
      <c r="D886" s="228"/>
      <c r="E886" s="164">
        <v>6397.29</v>
      </c>
      <c r="F886" s="170">
        <v>208.58</v>
      </c>
      <c r="G886" s="164">
        <v>20928.16</v>
      </c>
      <c r="H886" s="165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00">
        <v>22</v>
      </c>
      <c r="D887" s="223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02"/>
      <c r="D888" s="224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00">
        <v>23</v>
      </c>
      <c r="D889" s="223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02"/>
      <c r="D890" s="224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29">
        <v>24</v>
      </c>
      <c r="D891" s="231">
        <v>14322.29</v>
      </c>
      <c r="E891" s="149">
        <v>7256.63</v>
      </c>
      <c r="F891" s="150" t="s">
        <v>100</v>
      </c>
      <c r="G891" s="149">
        <v>21578.92</v>
      </c>
      <c r="H891" s="151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30"/>
      <c r="D892" s="232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00">
        <v>25</v>
      </c>
      <c r="D893" s="223">
        <v>14322.29</v>
      </c>
      <c r="E893" s="96">
        <v>7543.07</v>
      </c>
      <c r="F893" s="91" t="s">
        <v>100</v>
      </c>
      <c r="G893" s="96">
        <v>21865.360000000001</v>
      </c>
      <c r="H893" s="94">
        <v>44911</v>
      </c>
      <c r="J893" s="32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02"/>
      <c r="D894" s="224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00">
        <v>26</v>
      </c>
      <c r="D895" s="223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02"/>
      <c r="D896" s="224"/>
      <c r="E896" s="96">
        <v>7829.52</v>
      </c>
      <c r="F896" s="91">
        <v>222.99</v>
      </c>
      <c r="G896" s="96">
        <v>22374.799999999999</v>
      </c>
      <c r="H896" s="94">
        <v>44952</v>
      </c>
      <c r="J896" s="32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00">
        <v>27</v>
      </c>
      <c r="D897" s="223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02"/>
      <c r="D898" s="224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00">
        <v>28</v>
      </c>
      <c r="D899" s="223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02"/>
      <c r="D900" s="224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00">
        <v>29</v>
      </c>
      <c r="D901" s="223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02"/>
      <c r="D902" s="224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00">
        <v>30</v>
      </c>
      <c r="D903" s="223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02"/>
      <c r="D904" s="224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00">
        <v>31</v>
      </c>
      <c r="D905" s="223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02"/>
      <c r="D906" s="224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00">
        <v>32</v>
      </c>
      <c r="D907" s="223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02"/>
      <c r="D908" s="224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00">
        <v>33</v>
      </c>
      <c r="D909" s="223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02"/>
      <c r="D910" s="224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00">
        <v>34</v>
      </c>
      <c r="D911" s="223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02"/>
      <c r="D912" s="224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00">
        <v>35</v>
      </c>
      <c r="D913" s="223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02"/>
      <c r="D914" s="224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00">
        <v>36</v>
      </c>
      <c r="D915" s="223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02"/>
      <c r="D916" s="224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00">
        <v>37</v>
      </c>
      <c r="D917" s="223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02"/>
      <c r="D918" s="224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00">
        <v>38</v>
      </c>
      <c r="D919" s="223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02"/>
      <c r="D920" s="224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00">
        <v>39</v>
      </c>
      <c r="D921" s="223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02"/>
      <c r="D922" s="224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00">
        <v>40</v>
      </c>
      <c r="D923" s="223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02"/>
      <c r="D924" s="224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00">
        <v>41</v>
      </c>
      <c r="D925" s="223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02"/>
      <c r="D926" s="224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00">
        <v>42</v>
      </c>
      <c r="D927" s="223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02"/>
      <c r="D928" s="224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00">
        <v>43</v>
      </c>
      <c r="D929" s="223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02"/>
      <c r="D930" s="224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00">
        <v>44</v>
      </c>
      <c r="D931" s="223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02"/>
      <c r="D932" s="224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00">
        <v>45</v>
      </c>
      <c r="D933" s="223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02"/>
      <c r="D934" s="224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00">
        <v>46</v>
      </c>
      <c r="D935" s="223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02"/>
      <c r="D936" s="224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00">
        <v>47</v>
      </c>
      <c r="D937" s="223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02"/>
      <c r="D938" s="224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00">
        <v>48</v>
      </c>
      <c r="D939" s="223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02"/>
      <c r="D940" s="224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00">
        <v>49</v>
      </c>
      <c r="D941" s="223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02"/>
      <c r="D942" s="224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00">
        <v>50</v>
      </c>
      <c r="D943" s="223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02"/>
      <c r="D944" s="224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00">
        <v>51</v>
      </c>
      <c r="D945" s="223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02"/>
      <c r="D946" s="224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00">
        <v>52</v>
      </c>
      <c r="D947" s="223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02"/>
      <c r="D948" s="224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00">
        <v>53</v>
      </c>
      <c r="D949" s="223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02"/>
      <c r="D950" s="224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00">
        <v>54</v>
      </c>
      <c r="D951" s="223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02"/>
      <c r="D952" s="224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00">
        <v>55</v>
      </c>
      <c r="D953" s="223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02"/>
      <c r="D954" s="224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00">
        <v>56</v>
      </c>
      <c r="D955" s="223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02"/>
      <c r="D956" s="224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00">
        <v>57</v>
      </c>
      <c r="D957" s="223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02"/>
      <c r="D958" s="224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00">
        <v>58</v>
      </c>
      <c r="D959" s="223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02"/>
      <c r="D960" s="224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00">
        <v>59</v>
      </c>
      <c r="D961" s="223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02"/>
      <c r="D962" s="224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00">
        <v>60</v>
      </c>
      <c r="D963" s="223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02"/>
      <c r="D964" s="224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00">
        <v>61</v>
      </c>
      <c r="D965" s="223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02"/>
      <c r="D966" s="224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00">
        <v>62</v>
      </c>
      <c r="D967" s="223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02"/>
      <c r="D968" s="224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00">
        <v>63</v>
      </c>
      <c r="D969" s="223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02"/>
      <c r="D970" s="224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00">
        <v>64</v>
      </c>
      <c r="D971" s="223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02"/>
      <c r="D972" s="224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00">
        <v>65</v>
      </c>
      <c r="D973" s="223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02"/>
      <c r="D974" s="224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00">
        <v>66</v>
      </c>
      <c r="D975" s="223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02"/>
      <c r="D976" s="224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00">
        <v>67</v>
      </c>
      <c r="D977" s="223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02"/>
      <c r="D978" s="224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00">
        <v>68</v>
      </c>
      <c r="D979" s="223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02"/>
      <c r="D980" s="224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00">
        <v>69</v>
      </c>
      <c r="D981" s="223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02"/>
      <c r="D982" s="224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00">
        <v>70</v>
      </c>
      <c r="D983" s="223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02"/>
      <c r="D984" s="224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00">
        <v>71</v>
      </c>
      <c r="D985" s="223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02"/>
      <c r="D986" s="224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00">
        <v>72</v>
      </c>
      <c r="D987" s="223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02"/>
      <c r="D988" s="224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00">
        <v>73</v>
      </c>
      <c r="D989" s="223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02"/>
      <c r="D990" s="224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00">
        <v>74</v>
      </c>
      <c r="D991" s="223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02"/>
      <c r="D992" s="224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00">
        <v>75</v>
      </c>
      <c r="D993" s="223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02"/>
      <c r="D994" s="224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00">
        <v>76</v>
      </c>
      <c r="D995" s="223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02"/>
      <c r="D996" s="224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00">
        <v>77</v>
      </c>
      <c r="D997" s="223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02"/>
      <c r="D998" s="224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00">
        <v>78</v>
      </c>
      <c r="D999" s="223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02"/>
      <c r="D1000" s="224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00">
        <v>79</v>
      </c>
      <c r="D1001" s="223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02"/>
      <c r="D1002" s="224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00">
        <v>80</v>
      </c>
      <c r="D1003" s="223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02"/>
      <c r="D1004" s="224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00">
        <v>81</v>
      </c>
      <c r="D1005" s="223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02"/>
      <c r="D1006" s="224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00">
        <v>82</v>
      </c>
      <c r="D1007" s="223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02"/>
      <c r="D1008" s="224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00">
        <v>83</v>
      </c>
      <c r="D1009" s="223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02"/>
      <c r="D1010" s="224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00">
        <v>84</v>
      </c>
      <c r="D1011" s="223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02"/>
      <c r="D1012" s="224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00">
        <v>85</v>
      </c>
      <c r="D1013" s="223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02"/>
      <c r="D1014" s="224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00">
        <v>86</v>
      </c>
      <c r="D1015" s="223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02"/>
      <c r="D1016" s="224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00">
        <v>87</v>
      </c>
      <c r="D1017" s="223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02"/>
      <c r="D1018" s="224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00">
        <v>88</v>
      </c>
      <c r="D1019" s="223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02"/>
      <c r="D1020" s="224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00">
        <v>89</v>
      </c>
      <c r="D1021" s="223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02"/>
      <c r="D1022" s="224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00">
        <v>90</v>
      </c>
      <c r="D1023" s="223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02"/>
      <c r="D1024" s="224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00">
        <v>91</v>
      </c>
      <c r="D1025" s="223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02"/>
      <c r="D1026" s="224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00">
        <v>92</v>
      </c>
      <c r="D1027" s="223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02"/>
      <c r="D1028" s="224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00">
        <v>93</v>
      </c>
      <c r="D1029" s="223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02"/>
      <c r="D1030" s="224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00">
        <v>94</v>
      </c>
      <c r="D1031" s="223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02"/>
      <c r="D1032" s="224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00">
        <v>95</v>
      </c>
      <c r="D1033" s="223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02"/>
      <c r="D1034" s="224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00">
        <v>96</v>
      </c>
      <c r="D1035" s="223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02"/>
      <c r="D1036" s="224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00">
        <v>97</v>
      </c>
      <c r="D1037" s="223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02"/>
      <c r="D1038" s="224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00">
        <v>98</v>
      </c>
      <c r="D1039" s="223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02"/>
      <c r="D1040" s="224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00">
        <v>99</v>
      </c>
      <c r="D1041" s="223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02"/>
      <c r="D1042" s="224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00">
        <v>100</v>
      </c>
      <c r="D1043" s="223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02"/>
      <c r="D1044" s="224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00">
        <v>101</v>
      </c>
      <c r="D1045" s="223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02"/>
      <c r="D1046" s="224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00">
        <v>102</v>
      </c>
      <c r="D1047" s="223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02"/>
      <c r="D1048" s="224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00">
        <v>103</v>
      </c>
      <c r="D1049" s="223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02"/>
      <c r="D1050" s="224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00">
        <v>104</v>
      </c>
      <c r="D1051" s="223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02"/>
      <c r="D1052" s="224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00">
        <v>105</v>
      </c>
      <c r="D1053" s="223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02"/>
      <c r="D1054" s="224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00">
        <v>106</v>
      </c>
      <c r="D1055" s="223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02"/>
      <c r="D1056" s="224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00">
        <v>107</v>
      </c>
      <c r="D1057" s="223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02"/>
      <c r="D1058" s="224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00">
        <v>108</v>
      </c>
      <c r="D1059" s="223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02"/>
      <c r="D1060" s="224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00">
        <v>109</v>
      </c>
      <c r="D1061" s="223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02"/>
      <c r="D1062" s="224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00">
        <v>110</v>
      </c>
      <c r="D1063" s="223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02"/>
      <c r="D1064" s="224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00">
        <v>111</v>
      </c>
      <c r="D1065" s="223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02"/>
      <c r="D1066" s="224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00">
        <v>112</v>
      </c>
      <c r="D1067" s="223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02"/>
      <c r="D1068" s="224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00">
        <v>113</v>
      </c>
      <c r="D1069" s="223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02"/>
      <c r="D1070" s="224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00">
        <v>114</v>
      </c>
      <c r="D1071" s="223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02"/>
      <c r="D1072" s="224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00">
        <v>115</v>
      </c>
      <c r="D1073" s="223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02"/>
      <c r="D1074" s="224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00">
        <v>116</v>
      </c>
      <c r="D1075" s="223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02"/>
      <c r="D1076" s="224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00">
        <v>117</v>
      </c>
      <c r="D1077" s="223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02"/>
      <c r="D1078" s="224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00">
        <v>118</v>
      </c>
      <c r="D1079" s="223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02"/>
      <c r="D1080" s="224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00">
        <v>119</v>
      </c>
      <c r="D1081" s="223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02"/>
      <c r="D1082" s="224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00">
        <v>120</v>
      </c>
      <c r="D1083" s="223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02"/>
      <c r="D1084" s="224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00">
        <v>1</v>
      </c>
      <c r="D1086" s="223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02"/>
      <c r="D1087" s="224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00">
        <v>2</v>
      </c>
      <c r="D1088" s="223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02"/>
      <c r="D1089" s="224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00">
        <v>3</v>
      </c>
      <c r="D1090" s="223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02"/>
      <c r="D1091" s="224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61">
        <v>4</v>
      </c>
      <c r="D1092" s="263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62"/>
      <c r="D1093" s="264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61">
        <v>5</v>
      </c>
      <c r="D1094" s="263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62"/>
      <c r="D1095" s="264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61">
        <v>6</v>
      </c>
      <c r="D1096" s="263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62"/>
      <c r="D1097" s="264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61">
        <v>7</v>
      </c>
      <c r="D1098" s="263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62"/>
      <c r="D1099" s="264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61">
        <v>8</v>
      </c>
      <c r="D1100" s="263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62"/>
      <c r="D1101" s="264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61">
        <v>9</v>
      </c>
      <c r="D1102" s="263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62"/>
      <c r="D1103" s="264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61">
        <v>10</v>
      </c>
      <c r="D1104" s="263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62"/>
      <c r="D1105" s="264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61">
        <v>11</v>
      </c>
      <c r="D1106" s="263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62"/>
      <c r="D1107" s="264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61">
        <v>12</v>
      </c>
      <c r="D1108" s="263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62"/>
      <c r="D1109" s="264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29">
        <v>13</v>
      </c>
      <c r="D1110" s="231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30"/>
      <c r="D1111" s="232"/>
      <c r="E1111" s="149">
        <v>2632.23</v>
      </c>
      <c r="F1111" s="150">
        <v>132.19999999999999</v>
      </c>
      <c r="G1111" s="149">
        <v>13265.33</v>
      </c>
      <c r="H1111" s="151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29">
        <v>14</v>
      </c>
      <c r="D1112" s="231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30"/>
      <c r="D1113" s="232"/>
      <c r="E1113" s="149">
        <v>2849.24</v>
      </c>
      <c r="F1113" s="150">
        <v>134.4</v>
      </c>
      <c r="G1113" s="149">
        <v>13484.54</v>
      </c>
      <c r="H1113" s="151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61">
        <v>15</v>
      </c>
      <c r="D1114" s="263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62"/>
      <c r="D1115" s="264"/>
      <c r="E1115" s="124">
        <v>3059.26</v>
      </c>
      <c r="F1115" s="125">
        <v>136.5</v>
      </c>
      <c r="G1115" s="124">
        <v>13696.66</v>
      </c>
      <c r="H1115" s="126">
        <v>44618</v>
      </c>
      <c r="J1115" s="32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29">
        <v>16</v>
      </c>
      <c r="D1116" s="231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30"/>
      <c r="D1117" s="232"/>
      <c r="E1117" s="149">
        <v>3262.27</v>
      </c>
      <c r="F1117" s="150">
        <v>138.54</v>
      </c>
      <c r="G1117" s="149">
        <v>13901.71</v>
      </c>
      <c r="H1117" s="151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29">
        <v>17</v>
      </c>
      <c r="D1118" s="231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30"/>
      <c r="D1119" s="232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00">
        <v>18</v>
      </c>
      <c r="D1120" s="223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02"/>
      <c r="D1121" s="224"/>
      <c r="E1121" s="96">
        <v>3682.32</v>
      </c>
      <c r="F1121" s="91">
        <v>142.78</v>
      </c>
      <c r="G1121" s="96">
        <v>14326</v>
      </c>
      <c r="H1121" s="94">
        <v>44707</v>
      </c>
      <c r="J1121" s="32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00">
        <v>19</v>
      </c>
      <c r="D1122" s="223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02"/>
      <c r="D1123" s="224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29">
        <v>20</v>
      </c>
      <c r="D1124" s="231">
        <v>10500.9</v>
      </c>
      <c r="E1124" s="149">
        <v>4102.3500000000004</v>
      </c>
      <c r="F1124" s="150" t="s">
        <v>100</v>
      </c>
      <c r="G1124" s="149">
        <v>14603.25</v>
      </c>
      <c r="H1124" s="151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30"/>
      <c r="D1125" s="232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00">
        <v>21</v>
      </c>
      <c r="D1126" s="223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02"/>
      <c r="D1127" s="224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00">
        <v>22</v>
      </c>
      <c r="D1128" s="223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02"/>
      <c r="D1129" s="224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00">
        <v>23</v>
      </c>
      <c r="D1130" s="223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02"/>
      <c r="D1131" s="224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00">
        <v>24</v>
      </c>
      <c r="D1132" s="223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02"/>
      <c r="D1133" s="224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00">
        <v>25</v>
      </c>
      <c r="D1134" s="223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02"/>
      <c r="D1135" s="224"/>
      <c r="E1135" s="96">
        <v>5152.4399999999996</v>
      </c>
      <c r="F1135" s="91">
        <v>157.58000000000001</v>
      </c>
      <c r="G1135" s="96">
        <v>15810.92</v>
      </c>
      <c r="H1135" s="94">
        <v>44921</v>
      </c>
      <c r="J1135" s="32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00">
        <v>26</v>
      </c>
      <c r="D1136" s="223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02"/>
      <c r="D1137" s="224"/>
      <c r="E1137" s="96">
        <v>5369.46</v>
      </c>
      <c r="F1137" s="91">
        <v>159.76</v>
      </c>
      <c r="G1137" s="96">
        <v>16030.12</v>
      </c>
      <c r="H1137" s="94">
        <v>44952</v>
      </c>
      <c r="J1137" s="32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00">
        <v>27</v>
      </c>
      <c r="D1138" s="223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02"/>
      <c r="D1139" s="224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00">
        <v>28</v>
      </c>
      <c r="D1140" s="223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02"/>
      <c r="D1141" s="224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00">
        <v>29</v>
      </c>
      <c r="D1142" s="223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02"/>
      <c r="D1143" s="224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00">
        <v>30</v>
      </c>
      <c r="D1144" s="223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02"/>
      <c r="D1145" s="224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00">
        <v>31</v>
      </c>
      <c r="D1146" s="223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02"/>
      <c r="D1147" s="224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00">
        <v>32</v>
      </c>
      <c r="D1148" s="223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02"/>
      <c r="D1149" s="224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00">
        <v>33</v>
      </c>
      <c r="D1150" s="223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02"/>
      <c r="D1151" s="224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00">
        <v>34</v>
      </c>
      <c r="D1152" s="223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02"/>
      <c r="D1153" s="224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00">
        <v>35</v>
      </c>
      <c r="D1154" s="223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02"/>
      <c r="D1155" s="224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00">
        <v>36</v>
      </c>
      <c r="D1156" s="223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02"/>
      <c r="D1157" s="224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00">
        <v>37</v>
      </c>
      <c r="D1158" s="223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02"/>
      <c r="D1159" s="224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00">
        <v>38</v>
      </c>
      <c r="D1160" s="223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02"/>
      <c r="D1161" s="224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00">
        <v>39</v>
      </c>
      <c r="D1162" s="223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02"/>
      <c r="D1163" s="224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00">
        <v>40</v>
      </c>
      <c r="D1164" s="223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02"/>
      <c r="D1165" s="224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00">
        <v>41</v>
      </c>
      <c r="D1166" s="223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02"/>
      <c r="D1167" s="224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00">
        <v>42</v>
      </c>
      <c r="D1168" s="223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02"/>
      <c r="D1169" s="224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00">
        <v>43</v>
      </c>
      <c r="D1170" s="223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02"/>
      <c r="D1171" s="224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00">
        <v>44</v>
      </c>
      <c r="D1172" s="223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02"/>
      <c r="D1173" s="224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00">
        <v>45</v>
      </c>
      <c r="D1174" s="223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02"/>
      <c r="D1175" s="224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00">
        <v>46</v>
      </c>
      <c r="D1176" s="223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02"/>
      <c r="D1177" s="224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00">
        <v>47</v>
      </c>
      <c r="D1178" s="223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02"/>
      <c r="D1179" s="224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00">
        <v>48</v>
      </c>
      <c r="D1180" s="223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02"/>
      <c r="D1181" s="224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00">
        <v>49</v>
      </c>
      <c r="D1182" s="223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02"/>
      <c r="D1183" s="224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00">
        <v>50</v>
      </c>
      <c r="D1184" s="223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02"/>
      <c r="D1185" s="224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00">
        <v>51</v>
      </c>
      <c r="D1186" s="223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02"/>
      <c r="D1187" s="224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00">
        <v>52</v>
      </c>
      <c r="D1188" s="223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02"/>
      <c r="D1189" s="224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00">
        <v>53</v>
      </c>
      <c r="D1190" s="223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02"/>
      <c r="D1191" s="224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00">
        <v>54</v>
      </c>
      <c r="D1192" s="223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02"/>
      <c r="D1193" s="224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00">
        <v>55</v>
      </c>
      <c r="D1194" s="223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02"/>
      <c r="D1195" s="224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00">
        <v>56</v>
      </c>
      <c r="D1196" s="223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02"/>
      <c r="D1197" s="224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00">
        <v>57</v>
      </c>
      <c r="D1198" s="223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02"/>
      <c r="D1199" s="224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00">
        <v>58</v>
      </c>
      <c r="D1200" s="223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02"/>
      <c r="D1201" s="224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00">
        <v>59</v>
      </c>
      <c r="D1202" s="223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02"/>
      <c r="D1203" s="224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00">
        <v>60</v>
      </c>
      <c r="D1204" s="223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02"/>
      <c r="D1205" s="224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00">
        <v>61</v>
      </c>
      <c r="D1206" s="223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02"/>
      <c r="D1207" s="224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00">
        <v>62</v>
      </c>
      <c r="D1208" s="223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02"/>
      <c r="D1209" s="224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00">
        <v>63</v>
      </c>
      <c r="D1210" s="223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02"/>
      <c r="D1211" s="224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00">
        <v>64</v>
      </c>
      <c r="D1212" s="223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02"/>
      <c r="D1213" s="224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00">
        <v>65</v>
      </c>
      <c r="D1214" s="223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02"/>
      <c r="D1215" s="224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00">
        <v>66</v>
      </c>
      <c r="D1216" s="223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02"/>
      <c r="D1217" s="224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00">
        <v>67</v>
      </c>
      <c r="D1218" s="223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02"/>
      <c r="D1219" s="224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00">
        <v>68</v>
      </c>
      <c r="D1220" s="223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02"/>
      <c r="D1221" s="224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00">
        <v>69</v>
      </c>
      <c r="D1222" s="223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02"/>
      <c r="D1223" s="224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00">
        <v>70</v>
      </c>
      <c r="D1224" s="223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02"/>
      <c r="D1225" s="224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00">
        <v>71</v>
      </c>
      <c r="D1226" s="223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02"/>
      <c r="D1227" s="224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00">
        <v>72</v>
      </c>
      <c r="D1228" s="223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02"/>
      <c r="D1229" s="224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00">
        <v>73</v>
      </c>
      <c r="D1230" s="223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02"/>
      <c r="D1231" s="224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00">
        <v>74</v>
      </c>
      <c r="D1232" s="223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02"/>
      <c r="D1233" s="224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00">
        <v>75</v>
      </c>
      <c r="D1234" s="223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02"/>
      <c r="D1235" s="224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00">
        <v>76</v>
      </c>
      <c r="D1236" s="223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02"/>
      <c r="D1237" s="224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00">
        <v>77</v>
      </c>
      <c r="D1238" s="223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02"/>
      <c r="D1239" s="224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00">
        <v>78</v>
      </c>
      <c r="D1240" s="223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02"/>
      <c r="D1241" s="224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00">
        <v>79</v>
      </c>
      <c r="D1242" s="223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02"/>
      <c r="D1243" s="224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00">
        <v>80</v>
      </c>
      <c r="D1244" s="223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02"/>
      <c r="D1245" s="224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00">
        <v>81</v>
      </c>
      <c r="D1246" s="223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02"/>
      <c r="D1247" s="224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00">
        <v>82</v>
      </c>
      <c r="D1248" s="223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02"/>
      <c r="D1249" s="224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00">
        <v>83</v>
      </c>
      <c r="D1250" s="223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02"/>
      <c r="D1251" s="224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00">
        <v>84</v>
      </c>
      <c r="D1252" s="223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02"/>
      <c r="D1253" s="224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00">
        <v>85</v>
      </c>
      <c r="D1254" s="223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02"/>
      <c r="D1255" s="224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00">
        <v>86</v>
      </c>
      <c r="D1256" s="223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02"/>
      <c r="D1257" s="224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00">
        <v>87</v>
      </c>
      <c r="D1258" s="223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02"/>
      <c r="D1259" s="224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00">
        <v>88</v>
      </c>
      <c r="D1260" s="223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02"/>
      <c r="D1261" s="224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00">
        <v>89</v>
      </c>
      <c r="D1262" s="223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02"/>
      <c r="D1263" s="224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00">
        <v>90</v>
      </c>
      <c r="D1264" s="223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02"/>
      <c r="D1265" s="224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00">
        <v>91</v>
      </c>
      <c r="D1266" s="223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02"/>
      <c r="D1267" s="224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00">
        <v>92</v>
      </c>
      <c r="D1268" s="223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02"/>
      <c r="D1269" s="224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00">
        <v>93</v>
      </c>
      <c r="D1270" s="223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02"/>
      <c r="D1271" s="224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00">
        <v>94</v>
      </c>
      <c r="D1272" s="223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02"/>
      <c r="D1273" s="224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00">
        <v>95</v>
      </c>
      <c r="D1274" s="223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02"/>
      <c r="D1275" s="224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00">
        <v>96</v>
      </c>
      <c r="D1276" s="223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02"/>
      <c r="D1277" s="224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00">
        <v>97</v>
      </c>
      <c r="D1278" s="223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02"/>
      <c r="D1279" s="224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00">
        <v>98</v>
      </c>
      <c r="D1280" s="223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02"/>
      <c r="D1281" s="224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00">
        <v>99</v>
      </c>
      <c r="D1282" s="223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02"/>
      <c r="D1283" s="224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00">
        <v>100</v>
      </c>
      <c r="D1284" s="223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02"/>
      <c r="D1285" s="224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00">
        <v>101</v>
      </c>
      <c r="D1286" s="223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02"/>
      <c r="D1287" s="224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00">
        <v>102</v>
      </c>
      <c r="D1288" s="223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02"/>
      <c r="D1289" s="224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00">
        <v>103</v>
      </c>
      <c r="D1290" s="223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02"/>
      <c r="D1291" s="224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00">
        <v>104</v>
      </c>
      <c r="D1292" s="223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02"/>
      <c r="D1293" s="224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00">
        <v>105</v>
      </c>
      <c r="D1294" s="223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02"/>
      <c r="D1295" s="224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00">
        <v>106</v>
      </c>
      <c r="D1296" s="223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02"/>
      <c r="D1297" s="224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00">
        <v>107</v>
      </c>
      <c r="D1298" s="223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02"/>
      <c r="D1299" s="224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00">
        <v>108</v>
      </c>
      <c r="D1300" s="223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02"/>
      <c r="D1301" s="224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00">
        <v>109</v>
      </c>
      <c r="D1302" s="223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02"/>
      <c r="D1303" s="224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00">
        <v>110</v>
      </c>
      <c r="D1304" s="223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02"/>
      <c r="D1305" s="224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00">
        <v>111</v>
      </c>
      <c r="D1306" s="223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02"/>
      <c r="D1307" s="224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00">
        <v>112</v>
      </c>
      <c r="D1308" s="223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02"/>
      <c r="D1309" s="224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00">
        <v>113</v>
      </c>
      <c r="D1310" s="223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02"/>
      <c r="D1311" s="224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00">
        <v>114</v>
      </c>
      <c r="D1312" s="223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02"/>
      <c r="D1313" s="224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00">
        <v>115</v>
      </c>
      <c r="D1314" s="223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02"/>
      <c r="D1315" s="224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00">
        <v>116</v>
      </c>
      <c r="D1316" s="223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02"/>
      <c r="D1317" s="224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00">
        <v>117</v>
      </c>
      <c r="D1318" s="223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02"/>
      <c r="D1319" s="224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00">
        <v>118</v>
      </c>
      <c r="D1320" s="223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02"/>
      <c r="D1321" s="224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00">
        <v>119</v>
      </c>
      <c r="D1322" s="223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02"/>
      <c r="D1323" s="224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00">
        <v>120</v>
      </c>
      <c r="D1324" s="223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02"/>
      <c r="D1325" s="224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00">
        <v>1</v>
      </c>
      <c r="D1327" s="223">
        <v>3461.62</v>
      </c>
      <c r="E1327" s="90">
        <v>36.92</v>
      </c>
      <c r="F1327" s="90" t="s">
        <v>100</v>
      </c>
      <c r="G1327" s="98">
        <v>3498.54</v>
      </c>
      <c r="H1327" s="93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02"/>
      <c r="D1328" s="224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00">
        <v>2</v>
      </c>
      <c r="D1329" s="223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02"/>
      <c r="D1330" s="224"/>
      <c r="E1330" s="91">
        <v>108.47</v>
      </c>
      <c r="F1330" s="91">
        <v>35.94</v>
      </c>
      <c r="G1330" s="96">
        <v>3606.03</v>
      </c>
      <c r="H1330" s="94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00">
        <v>3</v>
      </c>
      <c r="D1331" s="223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02"/>
      <c r="D1332" s="224"/>
      <c r="E1332" s="91">
        <v>177.7</v>
      </c>
      <c r="F1332" s="91">
        <v>36.630000000000003</v>
      </c>
      <c r="G1332" s="96">
        <v>3675.95</v>
      </c>
      <c r="H1332" s="94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00">
        <v>4</v>
      </c>
      <c r="D1333" s="223">
        <v>3461.62</v>
      </c>
      <c r="E1333" s="91">
        <v>244.62</v>
      </c>
      <c r="F1333" s="91" t="s">
        <v>100</v>
      </c>
      <c r="G1333" s="96">
        <v>3706.24</v>
      </c>
      <c r="H1333" s="94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02"/>
      <c r="D1334" s="224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61">
        <v>5</v>
      </c>
      <c r="D1335" s="263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62"/>
      <c r="D1336" s="264"/>
      <c r="E1336" s="125">
        <v>316.16000000000003</v>
      </c>
      <c r="F1336" s="125">
        <v>38.03</v>
      </c>
      <c r="G1336" s="124">
        <v>3815.81</v>
      </c>
      <c r="H1336" s="126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00">
        <v>6</v>
      </c>
      <c r="D1337" s="223">
        <v>3461.62</v>
      </c>
      <c r="E1337" s="91">
        <v>383.08</v>
      </c>
      <c r="F1337" s="91" t="s">
        <v>100</v>
      </c>
      <c r="G1337" s="96">
        <v>3844.7</v>
      </c>
      <c r="H1337" s="94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02"/>
      <c r="D1338" s="224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00">
        <v>7</v>
      </c>
      <c r="D1339" s="223">
        <v>3461.62</v>
      </c>
      <c r="E1339" s="91">
        <v>454.63</v>
      </c>
      <c r="F1339" s="91" t="s">
        <v>100</v>
      </c>
      <c r="G1339" s="96">
        <v>3916.25</v>
      </c>
      <c r="H1339" s="94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02"/>
      <c r="D1340" s="224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00">
        <v>8</v>
      </c>
      <c r="D1341" s="223">
        <v>3461.62</v>
      </c>
      <c r="E1341" s="91">
        <v>521.54999999999995</v>
      </c>
      <c r="F1341" s="91" t="s">
        <v>100</v>
      </c>
      <c r="G1341" s="96">
        <v>3983.17</v>
      </c>
      <c r="H1341" s="94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02"/>
      <c r="D1342" s="224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00">
        <v>9</v>
      </c>
      <c r="D1343" s="223">
        <v>3461.62</v>
      </c>
      <c r="E1343" s="91">
        <v>593.09</v>
      </c>
      <c r="F1343" s="91" t="s">
        <v>100</v>
      </c>
      <c r="G1343" s="96">
        <v>4054.71</v>
      </c>
      <c r="H1343" s="94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02"/>
      <c r="D1344" s="224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00">
        <v>10</v>
      </c>
      <c r="D1345" s="223">
        <v>3461.62</v>
      </c>
      <c r="E1345" s="91">
        <v>662.32</v>
      </c>
      <c r="F1345" s="91" t="s">
        <v>100</v>
      </c>
      <c r="G1345" s="96">
        <v>4123.9399999999996</v>
      </c>
      <c r="H1345" s="94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02"/>
      <c r="D1346" s="224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00">
        <v>11</v>
      </c>
      <c r="D1347" s="223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02"/>
      <c r="D1348" s="224"/>
      <c r="E1348" s="91">
        <v>729.25</v>
      </c>
      <c r="F1348" s="91">
        <v>42.19</v>
      </c>
      <c r="G1348" s="96">
        <v>4233.0600000000004</v>
      </c>
      <c r="H1348" s="94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61">
        <v>12</v>
      </c>
      <c r="D1349" s="263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62"/>
      <c r="D1350" s="264"/>
      <c r="E1350" s="125">
        <v>800.79</v>
      </c>
      <c r="F1350" s="125">
        <v>42.91</v>
      </c>
      <c r="G1350" s="124">
        <v>4305.32</v>
      </c>
      <c r="H1350" s="126">
        <v>44526</v>
      </c>
      <c r="J1350" s="32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00">
        <v>13</v>
      </c>
      <c r="D1351" s="223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02"/>
      <c r="D1352" s="224"/>
      <c r="E1352" s="91">
        <v>867.72</v>
      </c>
      <c r="F1352" s="91">
        <v>43.58</v>
      </c>
      <c r="G1352" s="96">
        <v>4372.92</v>
      </c>
      <c r="H1352" s="94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00">
        <v>14</v>
      </c>
      <c r="D1353" s="223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02"/>
      <c r="D1354" s="224"/>
      <c r="E1354" s="91">
        <v>939.25</v>
      </c>
      <c r="F1354" s="91">
        <v>44.3</v>
      </c>
      <c r="G1354" s="96">
        <v>4445.17</v>
      </c>
      <c r="H1354" s="94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00">
        <v>15</v>
      </c>
      <c r="D1355" s="223">
        <v>3461.62</v>
      </c>
      <c r="E1355" s="96">
        <v>1008.48</v>
      </c>
      <c r="F1355" s="91" t="s">
        <v>100</v>
      </c>
      <c r="G1355" s="96">
        <v>4470.1000000000004</v>
      </c>
      <c r="H1355" s="94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02"/>
      <c r="D1356" s="224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00">
        <v>16</v>
      </c>
      <c r="D1357" s="223">
        <v>3461.62</v>
      </c>
      <c r="E1357" s="96">
        <v>1075.4100000000001</v>
      </c>
      <c r="F1357" s="91" t="s">
        <v>100</v>
      </c>
      <c r="G1357" s="96">
        <v>4537.03</v>
      </c>
      <c r="H1357" s="94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02"/>
      <c r="D1358" s="224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29">
        <v>17</v>
      </c>
      <c r="D1359" s="231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30"/>
      <c r="D1360" s="232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29">
        <v>18</v>
      </c>
      <c r="D1361" s="231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30"/>
      <c r="D1362" s="232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29">
        <v>19</v>
      </c>
      <c r="D1363" s="231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30"/>
      <c r="D1364" s="232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29">
        <v>20</v>
      </c>
      <c r="D1365" s="231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30"/>
      <c r="D1366" s="232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25">
        <v>21</v>
      </c>
      <c r="D1367" s="227">
        <v>3461.62</v>
      </c>
      <c r="E1367" s="164">
        <v>1423.88</v>
      </c>
      <c r="F1367" s="170" t="s">
        <v>100</v>
      </c>
      <c r="G1367" s="164">
        <v>4885.5</v>
      </c>
      <c r="H1367" s="165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26"/>
      <c r="D1368" s="228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29">
        <v>22</v>
      </c>
      <c r="D1369" s="231">
        <v>3461.62</v>
      </c>
      <c r="E1369" s="149">
        <v>1493.12</v>
      </c>
      <c r="F1369" s="150" t="s">
        <v>100</v>
      </c>
      <c r="G1369" s="149">
        <v>4954.74</v>
      </c>
      <c r="H1369" s="151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30"/>
      <c r="D1370" s="232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29">
        <v>23</v>
      </c>
      <c r="D1371" s="231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30"/>
      <c r="D1372" s="232"/>
      <c r="E1372" s="171">
        <v>1560.04</v>
      </c>
      <c r="F1372" s="173">
        <v>50.55</v>
      </c>
      <c r="G1372" s="171">
        <v>5072.21</v>
      </c>
      <c r="H1372" s="17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29">
        <v>24</v>
      </c>
      <c r="D1373" s="231">
        <v>3461.62</v>
      </c>
      <c r="E1373" s="149">
        <v>1631.58</v>
      </c>
      <c r="F1373" s="150" t="s">
        <v>100</v>
      </c>
      <c r="G1373" s="149">
        <v>5093.2</v>
      </c>
      <c r="H1373" s="151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30"/>
      <c r="D1374" s="232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00">
        <v>25</v>
      </c>
      <c r="D1375" s="223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02"/>
      <c r="D1376" s="224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00">
        <v>26</v>
      </c>
      <c r="D1377" s="223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02"/>
      <c r="D1378" s="224"/>
      <c r="E1378" s="96">
        <v>1770.04</v>
      </c>
      <c r="F1378" s="91">
        <v>52.66</v>
      </c>
      <c r="G1378" s="96">
        <v>5284.32</v>
      </c>
      <c r="H1378" s="94">
        <v>44952</v>
      </c>
      <c r="J1378" s="32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00">
        <v>27</v>
      </c>
      <c r="D1379" s="223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02"/>
      <c r="D1380" s="224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00">
        <v>28</v>
      </c>
      <c r="D1381" s="223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02"/>
      <c r="D1382" s="224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00">
        <v>29</v>
      </c>
      <c r="D1383" s="223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02"/>
      <c r="D1384" s="224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00">
        <v>30</v>
      </c>
      <c r="D1385" s="223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02"/>
      <c r="D1386" s="224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00">
        <v>31</v>
      </c>
      <c r="D1387" s="223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02"/>
      <c r="D1388" s="224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00">
        <v>32</v>
      </c>
      <c r="D1389" s="223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02"/>
      <c r="D1390" s="224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00">
        <v>33</v>
      </c>
      <c r="D1391" s="223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02"/>
      <c r="D1392" s="224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00">
        <v>34</v>
      </c>
      <c r="D1393" s="223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02"/>
      <c r="D1394" s="224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00">
        <v>35</v>
      </c>
      <c r="D1395" s="223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02"/>
      <c r="D1396" s="224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00">
        <v>36</v>
      </c>
      <c r="D1397" s="223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02"/>
      <c r="D1398" s="224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00">
        <v>37</v>
      </c>
      <c r="D1399" s="223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02"/>
      <c r="D1400" s="224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00">
        <v>38</v>
      </c>
      <c r="D1401" s="223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02"/>
      <c r="D1402" s="224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00">
        <v>39</v>
      </c>
      <c r="D1403" s="223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02"/>
      <c r="D1404" s="224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00">
        <v>40</v>
      </c>
      <c r="D1405" s="223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02"/>
      <c r="D1406" s="224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00">
        <v>41</v>
      </c>
      <c r="D1407" s="223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02"/>
      <c r="D1408" s="224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00">
        <v>42</v>
      </c>
      <c r="D1409" s="223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02"/>
      <c r="D1410" s="224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00">
        <v>43</v>
      </c>
      <c r="D1411" s="223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02"/>
      <c r="D1412" s="224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00">
        <v>44</v>
      </c>
      <c r="D1413" s="223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02"/>
      <c r="D1414" s="224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00">
        <v>45</v>
      </c>
      <c r="D1415" s="223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02"/>
      <c r="D1416" s="224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00">
        <v>46</v>
      </c>
      <c r="D1417" s="223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02"/>
      <c r="D1418" s="224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00">
        <v>47</v>
      </c>
      <c r="D1419" s="223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02"/>
      <c r="D1420" s="224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00">
        <v>48</v>
      </c>
      <c r="D1421" s="223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02"/>
      <c r="D1422" s="224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00">
        <v>49</v>
      </c>
      <c r="D1423" s="223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02"/>
      <c r="D1424" s="224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00">
        <v>50</v>
      </c>
      <c r="D1425" s="223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02"/>
      <c r="D1426" s="224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00">
        <v>51</v>
      </c>
      <c r="D1427" s="223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02"/>
      <c r="D1428" s="224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00">
        <v>52</v>
      </c>
      <c r="D1429" s="223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02"/>
      <c r="D1430" s="224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00">
        <v>53</v>
      </c>
      <c r="D1431" s="223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02"/>
      <c r="D1432" s="224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00">
        <v>54</v>
      </c>
      <c r="D1433" s="223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02"/>
      <c r="D1434" s="224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00">
        <v>55</v>
      </c>
      <c r="D1435" s="223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02"/>
      <c r="D1436" s="224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00">
        <v>56</v>
      </c>
      <c r="D1437" s="223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02"/>
      <c r="D1438" s="224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00">
        <v>57</v>
      </c>
      <c r="D1439" s="223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02"/>
      <c r="D1440" s="224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00">
        <v>58</v>
      </c>
      <c r="D1441" s="223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02"/>
      <c r="D1442" s="224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00">
        <v>59</v>
      </c>
      <c r="D1443" s="223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02"/>
      <c r="D1444" s="224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00">
        <v>60</v>
      </c>
      <c r="D1445" s="223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02"/>
      <c r="D1446" s="224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00">
        <v>1</v>
      </c>
      <c r="D1448" s="223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02"/>
      <c r="D1449" s="224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00">
        <v>2</v>
      </c>
      <c r="D1450" s="223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02"/>
      <c r="D1451" s="224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61">
        <v>3</v>
      </c>
      <c r="D1452" s="263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62"/>
      <c r="D1453" s="264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61">
        <v>4</v>
      </c>
      <c r="D1454" s="263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62"/>
      <c r="D1455" s="264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61">
        <v>5</v>
      </c>
      <c r="D1456" s="263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62"/>
      <c r="D1457" s="264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61">
        <v>6</v>
      </c>
      <c r="D1458" s="263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62"/>
      <c r="D1459" s="264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00">
        <v>7</v>
      </c>
      <c r="D1460" s="223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02"/>
      <c r="D1461" s="224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61">
        <v>8</v>
      </c>
      <c r="D1462" s="263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62"/>
      <c r="D1463" s="264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8" t="s">
        <v>242</v>
      </c>
      <c r="C1464" s="253">
        <v>1</v>
      </c>
      <c r="D1464" s="255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8" t="s">
        <v>242</v>
      </c>
      <c r="C1465" s="254"/>
      <c r="D1465" s="256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8" t="s">
        <v>242</v>
      </c>
      <c r="C1466" s="253">
        <v>2</v>
      </c>
      <c r="D1466" s="255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8" t="s">
        <v>242</v>
      </c>
      <c r="C1467" s="254"/>
      <c r="D1467" s="256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8" t="s">
        <v>242</v>
      </c>
      <c r="C1468" s="249">
        <v>3</v>
      </c>
      <c r="D1468" s="251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8" t="s">
        <v>242</v>
      </c>
      <c r="C1469" s="250"/>
      <c r="D1469" s="252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8" t="s">
        <v>242</v>
      </c>
      <c r="C1470" s="249">
        <v>4</v>
      </c>
      <c r="D1470" s="251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8" t="s">
        <v>242</v>
      </c>
      <c r="C1471" s="250"/>
      <c r="D1471" s="252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8" t="s">
        <v>242</v>
      </c>
      <c r="C1472" s="249">
        <v>5</v>
      </c>
      <c r="D1472" s="251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8" t="s">
        <v>242</v>
      </c>
      <c r="C1473" s="250"/>
      <c r="D1473" s="252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8" t="s">
        <v>242</v>
      </c>
      <c r="C1474" s="249">
        <v>6</v>
      </c>
      <c r="D1474" s="251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8" t="s">
        <v>242</v>
      </c>
      <c r="C1475" s="250"/>
      <c r="D1475" s="252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8" t="s">
        <v>242</v>
      </c>
      <c r="C1476" s="249">
        <v>7</v>
      </c>
      <c r="D1476" s="251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8" t="s">
        <v>242</v>
      </c>
      <c r="C1477" s="250"/>
      <c r="D1477" s="252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8" t="s">
        <v>242</v>
      </c>
      <c r="C1478" s="249">
        <v>8</v>
      </c>
      <c r="D1478" s="251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8" t="s">
        <v>242</v>
      </c>
      <c r="C1479" s="250"/>
      <c r="D1479" s="252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8" t="s">
        <v>245</v>
      </c>
      <c r="C1481" s="253">
        <v>1</v>
      </c>
      <c r="D1481" s="255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8" t="s">
        <v>245</v>
      </c>
      <c r="C1482" s="254"/>
      <c r="D1482" s="256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8" t="s">
        <v>245</v>
      </c>
      <c r="C1483" s="253">
        <v>2</v>
      </c>
      <c r="D1483" s="255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8" t="s">
        <v>245</v>
      </c>
      <c r="C1484" s="254"/>
      <c r="D1484" s="256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8" t="s">
        <v>245</v>
      </c>
      <c r="C1485" s="257">
        <v>3</v>
      </c>
      <c r="D1485" s="259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8" t="s">
        <v>245</v>
      </c>
      <c r="C1486" s="258"/>
      <c r="D1486" s="260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8" t="s">
        <v>245</v>
      </c>
      <c r="C1487" s="249">
        <v>4</v>
      </c>
      <c r="D1487" s="251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8" t="s">
        <v>245</v>
      </c>
      <c r="C1488" s="250"/>
      <c r="D1488" s="252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8" t="s">
        <v>245</v>
      </c>
      <c r="C1489" s="237">
        <v>5</v>
      </c>
      <c r="D1489" s="239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8" t="s">
        <v>245</v>
      </c>
      <c r="C1490" s="238"/>
      <c r="D1490" s="240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8" t="s">
        <v>245</v>
      </c>
      <c r="C1491" s="237">
        <v>6</v>
      </c>
      <c r="D1491" s="239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8" t="s">
        <v>245</v>
      </c>
      <c r="C1492" s="238"/>
      <c r="D1492" s="240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41">
        <v>1</v>
      </c>
      <c r="D1494" s="243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42"/>
      <c r="D1495" s="244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41">
        <v>2</v>
      </c>
      <c r="D1496" s="243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42"/>
      <c r="D1497" s="244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41">
        <v>3</v>
      </c>
      <c r="D1498" s="243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42"/>
      <c r="D1499" s="244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41">
        <v>4</v>
      </c>
      <c r="D1500" s="243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42"/>
      <c r="D1501" s="244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41">
        <v>5</v>
      </c>
      <c r="D1502" s="243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42"/>
      <c r="D1503" s="244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41">
        <v>6</v>
      </c>
      <c r="D1504" s="243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42"/>
      <c r="D1505" s="244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49">
        <v>1</v>
      </c>
      <c r="D1507" s="251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50"/>
      <c r="D1508" s="252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49">
        <v>2</v>
      </c>
      <c r="D1509" s="251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50"/>
      <c r="D1510" s="252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53">
        <v>3</v>
      </c>
      <c r="D1511" s="255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54"/>
      <c r="D1512" s="256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57">
        <v>4</v>
      </c>
      <c r="D1513" s="259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58"/>
      <c r="D1514" s="260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37">
        <v>5</v>
      </c>
      <c r="D1515" s="239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38"/>
      <c r="D1516" s="240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37">
        <v>6</v>
      </c>
      <c r="D1517" s="239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38"/>
      <c r="D1518" s="240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41">
        <v>1</v>
      </c>
      <c r="D1520" s="243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42"/>
      <c r="D1521" s="244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41">
        <v>2</v>
      </c>
      <c r="D1522" s="243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42"/>
      <c r="D1523" s="244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41">
        <v>3</v>
      </c>
      <c r="D1524" s="243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42"/>
      <c r="D1525" s="244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41">
        <v>4</v>
      </c>
      <c r="D1526" s="243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42"/>
      <c r="D1527" s="244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41">
        <v>5</v>
      </c>
      <c r="D1528" s="243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42"/>
      <c r="D1529" s="244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41">
        <v>6</v>
      </c>
      <c r="D1530" s="243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42"/>
      <c r="D1531" s="244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41">
        <v>1</v>
      </c>
      <c r="D1533" s="243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42"/>
      <c r="D1534" s="244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41">
        <v>2</v>
      </c>
      <c r="D1535" s="243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42"/>
      <c r="D1536" s="244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41">
        <v>3</v>
      </c>
      <c r="D1537" s="243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42"/>
      <c r="D1538" s="244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41">
        <v>4</v>
      </c>
      <c r="D1539" s="243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42"/>
      <c r="D1540" s="244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45">
        <v>5</v>
      </c>
      <c r="D1541" s="247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46"/>
      <c r="D1542" s="248"/>
      <c r="E1542" s="167">
        <v>6808.68</v>
      </c>
      <c r="F1542" s="167">
        <v>1279.6600000000001</v>
      </c>
      <c r="G1542" s="167">
        <v>115876.25</v>
      </c>
      <c r="H1542" s="169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41">
        <v>6</v>
      </c>
      <c r="D1543" s="243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42"/>
      <c r="D1544" s="244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41">
        <v>1</v>
      </c>
      <c r="D1547" s="243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42"/>
      <c r="D1548" s="244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41">
        <v>2</v>
      </c>
      <c r="D1549" s="243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42"/>
      <c r="D1550" s="244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45">
        <v>3</v>
      </c>
      <c r="D1551" s="247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46"/>
      <c r="D1552" s="248"/>
      <c r="E1552" s="167">
        <v>46507.35</v>
      </c>
      <c r="F1552" s="167">
        <v>1028.48</v>
      </c>
      <c r="G1552" s="167">
        <v>93131.27</v>
      </c>
      <c r="H1552" s="169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41">
        <v>4</v>
      </c>
      <c r="D1553" s="243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42"/>
      <c r="D1554" s="244"/>
      <c r="E1554" s="152">
        <v>45139.48</v>
      </c>
      <c r="F1554" s="152">
        <v>1013.21</v>
      </c>
      <c r="G1554" s="152">
        <v>91748.13</v>
      </c>
      <c r="H1554" s="153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41">
        <v>5</v>
      </c>
      <c r="D1555" s="243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42"/>
      <c r="D1556" s="244"/>
      <c r="E1556" s="152">
        <v>43771.62</v>
      </c>
      <c r="F1556" s="159">
        <v>997.93</v>
      </c>
      <c r="G1556" s="152">
        <v>90364.99</v>
      </c>
      <c r="H1556" s="153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37">
        <v>6</v>
      </c>
      <c r="D1557" s="239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/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38"/>
      <c r="D1558" s="240"/>
      <c r="E1558" s="134">
        <v>42403.76</v>
      </c>
      <c r="F1558" s="106">
        <v>982.66</v>
      </c>
      <c r="G1558" s="134">
        <v>88981.86</v>
      </c>
      <c r="H1558" s="136">
        <v>44830</v>
      </c>
      <c r="J1558" s="32" t="str">
        <f t="shared" si="76"/>
        <v/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37">
        <v>7</v>
      </c>
      <c r="D1559" s="239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/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38"/>
      <c r="D1560" s="240"/>
      <c r="E1560" s="134">
        <v>41035.89</v>
      </c>
      <c r="F1560" s="106">
        <v>967.38</v>
      </c>
      <c r="G1560" s="134">
        <v>87598.71</v>
      </c>
      <c r="H1560" s="136">
        <v>44860</v>
      </c>
      <c r="J1560" s="32" t="str">
        <f t="shared" si="76"/>
        <v/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37">
        <v>8</v>
      </c>
      <c r="D1561" s="239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/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38"/>
      <c r="D1562" s="240"/>
      <c r="E1562" s="134">
        <v>39668.03</v>
      </c>
      <c r="F1562" s="106">
        <v>952.11</v>
      </c>
      <c r="G1562" s="134">
        <v>86215.58</v>
      </c>
      <c r="H1562" s="136">
        <v>44891</v>
      </c>
      <c r="J1562" s="32" t="str">
        <f t="shared" si="76"/>
        <v/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37">
        <v>9</v>
      </c>
      <c r="D1563" s="239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38"/>
      <c r="D1564" s="240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37">
        <v>10</v>
      </c>
      <c r="D1565" s="239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/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38"/>
      <c r="D1566" s="240"/>
      <c r="E1566" s="134">
        <v>36932.300000000003</v>
      </c>
      <c r="F1566" s="106">
        <v>921.56</v>
      </c>
      <c r="G1566" s="134">
        <v>83449.3</v>
      </c>
      <c r="H1566" s="136">
        <v>44952</v>
      </c>
      <c r="J1566" s="32" t="str">
        <f t="shared" si="76"/>
        <v/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37">
        <v>11</v>
      </c>
      <c r="D1567" s="239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38"/>
      <c r="D1568" s="240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37">
        <v>12</v>
      </c>
      <c r="D1569" s="239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38"/>
      <c r="D1570" s="240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37">
        <v>13</v>
      </c>
      <c r="D1571" s="239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38"/>
      <c r="D1572" s="240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37">
        <v>14</v>
      </c>
      <c r="D1573" s="239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38"/>
      <c r="D1574" s="240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37">
        <v>15</v>
      </c>
      <c r="D1575" s="239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38"/>
      <c r="D1576" s="240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37">
        <v>16</v>
      </c>
      <c r="D1577" s="239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38"/>
      <c r="D1578" s="240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37">
        <v>17</v>
      </c>
      <c r="D1579" s="239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38"/>
      <c r="D1580" s="240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37">
        <v>18</v>
      </c>
      <c r="D1581" s="239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38"/>
      <c r="D1582" s="240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37">
        <v>19</v>
      </c>
      <c r="D1583" s="239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38"/>
      <c r="D1584" s="240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37">
        <v>20</v>
      </c>
      <c r="D1585" s="239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38"/>
      <c r="D1586" s="240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37">
        <v>21</v>
      </c>
      <c r="D1587" s="239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38"/>
      <c r="D1588" s="240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37">
        <v>22</v>
      </c>
      <c r="D1589" s="239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38"/>
      <c r="D1590" s="240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37">
        <v>23</v>
      </c>
      <c r="D1591" s="239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38"/>
      <c r="D1592" s="240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37">
        <v>24</v>
      </c>
      <c r="D1593" s="239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38"/>
      <c r="D1594" s="240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37">
        <v>25</v>
      </c>
      <c r="D1595" s="239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38"/>
      <c r="D1596" s="240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37">
        <v>26</v>
      </c>
      <c r="D1597" s="239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38"/>
      <c r="D1598" s="240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37">
        <v>27</v>
      </c>
      <c r="D1599" s="239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38"/>
      <c r="D1600" s="240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37">
        <v>28</v>
      </c>
      <c r="D1601" s="239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38"/>
      <c r="D1602" s="240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37">
        <v>29</v>
      </c>
      <c r="D1603" s="239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38"/>
      <c r="D1604" s="240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37">
        <v>30</v>
      </c>
      <c r="D1605" s="239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38"/>
      <c r="D1606" s="240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37">
        <v>31</v>
      </c>
      <c r="D1607" s="239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38"/>
      <c r="D1608" s="240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37">
        <v>32</v>
      </c>
      <c r="D1609" s="239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38"/>
      <c r="D1610" s="240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37">
        <v>33</v>
      </c>
      <c r="D1611" s="239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38"/>
      <c r="D1612" s="240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37">
        <v>34</v>
      </c>
      <c r="D1613" s="239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38"/>
      <c r="D1614" s="240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37">
        <v>35</v>
      </c>
      <c r="D1615" s="239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38"/>
      <c r="D1616" s="240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37">
        <v>36</v>
      </c>
      <c r="D1617" s="239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38"/>
      <c r="D1618" s="240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41">
        <v>1</v>
      </c>
      <c r="D1621" s="243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42"/>
      <c r="D1622" s="244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41">
        <v>2</v>
      </c>
      <c r="D1623" s="243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42"/>
      <c r="D1624" s="244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45">
        <v>3</v>
      </c>
      <c r="D1625" s="247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46"/>
      <c r="D1626" s="248"/>
      <c r="E1626" s="167">
        <v>19983.12</v>
      </c>
      <c r="F1626" s="168">
        <v>441.91</v>
      </c>
      <c r="G1626" s="167">
        <v>40016.32</v>
      </c>
      <c r="H1626" s="169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41">
        <v>4</v>
      </c>
      <c r="D1627" s="243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42"/>
      <c r="D1628" s="244"/>
      <c r="E1628" s="152">
        <v>19395.38</v>
      </c>
      <c r="F1628" s="159">
        <v>435.35</v>
      </c>
      <c r="G1628" s="152">
        <v>39422.019999999997</v>
      </c>
      <c r="H1628" s="153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45">
        <v>5</v>
      </c>
      <c r="D1629" s="247">
        <v>19591.29</v>
      </c>
      <c r="E1629" s="167">
        <v>18807.64</v>
      </c>
      <c r="F1629" s="168" t="s">
        <v>100</v>
      </c>
      <c r="G1629" s="167">
        <v>38398.93</v>
      </c>
      <c r="H1629" s="169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46"/>
      <c r="D1630" s="248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37">
        <v>6</v>
      </c>
      <c r="D1631" s="239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/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38"/>
      <c r="D1632" s="240"/>
      <c r="E1632" s="134">
        <v>18219.900000000001</v>
      </c>
      <c r="F1632" s="106">
        <v>422.22</v>
      </c>
      <c r="G1632" s="134">
        <v>38233.410000000003</v>
      </c>
      <c r="H1632" s="136">
        <v>44830</v>
      </c>
      <c r="J1632" s="32" t="str">
        <f t="shared" si="79"/>
        <v/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37">
        <v>7</v>
      </c>
      <c r="D1633" s="239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/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38"/>
      <c r="D1634" s="240"/>
      <c r="E1634" s="134">
        <v>17632.16</v>
      </c>
      <c r="F1634" s="106">
        <v>415.66</v>
      </c>
      <c r="G1634" s="134">
        <v>37639.11</v>
      </c>
      <c r="H1634" s="136">
        <v>44860</v>
      </c>
      <c r="J1634" s="32" t="str">
        <f t="shared" si="79"/>
        <v/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37">
        <v>8</v>
      </c>
      <c r="D1635" s="239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/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38"/>
      <c r="D1636" s="240"/>
      <c r="E1636" s="134">
        <v>17044.419999999998</v>
      </c>
      <c r="F1636" s="106">
        <v>409.1</v>
      </c>
      <c r="G1636" s="134">
        <v>37044.81</v>
      </c>
      <c r="H1636" s="136">
        <v>44891</v>
      </c>
      <c r="J1636" s="32" t="str">
        <f t="shared" si="79"/>
        <v/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37">
        <v>9</v>
      </c>
      <c r="D1637" s="239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38"/>
      <c r="D1638" s="240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37">
        <v>10</v>
      </c>
      <c r="D1639" s="239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/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38"/>
      <c r="D1640" s="240"/>
      <c r="E1640" s="134">
        <v>15868.95</v>
      </c>
      <c r="F1640" s="106">
        <v>395.97</v>
      </c>
      <c r="G1640" s="134">
        <v>35856.21</v>
      </c>
      <c r="H1640" s="136">
        <v>44952</v>
      </c>
      <c r="J1640" s="32" t="str">
        <f t="shared" si="79"/>
        <v/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37">
        <v>11</v>
      </c>
      <c r="D1641" s="239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38"/>
      <c r="D1642" s="240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37">
        <v>12</v>
      </c>
      <c r="D1643" s="239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38"/>
      <c r="D1644" s="240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37">
        <v>13</v>
      </c>
      <c r="D1645" s="239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38"/>
      <c r="D1646" s="240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37">
        <v>14</v>
      </c>
      <c r="D1647" s="239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38"/>
      <c r="D1648" s="240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37">
        <v>15</v>
      </c>
      <c r="D1649" s="239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38"/>
      <c r="D1650" s="240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37">
        <v>16</v>
      </c>
      <c r="D1651" s="239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38"/>
      <c r="D1652" s="240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37">
        <v>17</v>
      </c>
      <c r="D1653" s="239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38"/>
      <c r="D1654" s="240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37">
        <v>18</v>
      </c>
      <c r="D1655" s="239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38"/>
      <c r="D1656" s="240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37">
        <v>19</v>
      </c>
      <c r="D1657" s="239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38"/>
      <c r="D1658" s="240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37">
        <v>20</v>
      </c>
      <c r="D1659" s="239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38"/>
      <c r="D1660" s="240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37">
        <v>21</v>
      </c>
      <c r="D1661" s="239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38"/>
      <c r="D1662" s="240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37">
        <v>22</v>
      </c>
      <c r="D1663" s="239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38"/>
      <c r="D1664" s="240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37">
        <v>23</v>
      </c>
      <c r="D1665" s="239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38"/>
      <c r="D1666" s="240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37">
        <v>24</v>
      </c>
      <c r="D1667" s="239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38"/>
      <c r="D1668" s="240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37">
        <v>25</v>
      </c>
      <c r="D1669" s="239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38"/>
      <c r="D1670" s="240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37">
        <v>26</v>
      </c>
      <c r="D1671" s="239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38"/>
      <c r="D1672" s="240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37">
        <v>27</v>
      </c>
      <c r="D1673" s="239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38"/>
      <c r="D1674" s="240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37">
        <v>28</v>
      </c>
      <c r="D1675" s="239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38"/>
      <c r="D1676" s="240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37">
        <v>29</v>
      </c>
      <c r="D1677" s="239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38"/>
      <c r="D1678" s="240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37">
        <v>30</v>
      </c>
      <c r="D1679" s="239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38"/>
      <c r="D1680" s="240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37">
        <v>31</v>
      </c>
      <c r="D1681" s="239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38"/>
      <c r="D1682" s="240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37">
        <v>32</v>
      </c>
      <c r="D1683" s="239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38"/>
      <c r="D1684" s="240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37">
        <v>33</v>
      </c>
      <c r="D1685" s="239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38"/>
      <c r="D1686" s="240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37">
        <v>34</v>
      </c>
      <c r="D1687" s="239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38"/>
      <c r="D1688" s="240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37">
        <v>35</v>
      </c>
      <c r="D1689" s="239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38"/>
      <c r="D1690" s="240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37">
        <v>36</v>
      </c>
      <c r="D1691" s="239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38"/>
      <c r="D1692" s="240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29">
        <v>1</v>
      </c>
      <c r="D1694" s="231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30"/>
      <c r="D1695" s="232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29">
        <v>2</v>
      </c>
      <c r="D1696" s="231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30"/>
      <c r="D1697" s="232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25">
        <v>3</v>
      </c>
      <c r="D1698" s="227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26"/>
      <c r="D1699" s="228"/>
      <c r="E1699" s="164">
        <v>25810.95</v>
      </c>
      <c r="F1699" s="164">
        <v>2591.81</v>
      </c>
      <c r="G1699" s="164">
        <v>211608.19</v>
      </c>
      <c r="H1699" s="165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29">
        <v>4</v>
      </c>
      <c r="D1700" s="231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30"/>
      <c r="D1701" s="232"/>
      <c r="E1701" s="149">
        <v>19673.55</v>
      </c>
      <c r="F1701" s="149">
        <v>2591.81</v>
      </c>
      <c r="G1701" s="149">
        <v>211608.19</v>
      </c>
      <c r="H1701" s="151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29">
        <v>5</v>
      </c>
      <c r="D1702" s="231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30"/>
      <c r="D1703" s="232"/>
      <c r="E1703" s="149">
        <v>13330.58</v>
      </c>
      <c r="F1703" s="149">
        <v>2591.81</v>
      </c>
      <c r="G1703" s="149">
        <v>211608.19</v>
      </c>
      <c r="H1703" s="151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29">
        <v>6</v>
      </c>
      <c r="D1704" s="231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30"/>
      <c r="D1705" s="232"/>
      <c r="E1705" s="149">
        <v>6775.01</v>
      </c>
      <c r="F1705" s="149">
        <v>2591.81</v>
      </c>
      <c r="G1705" s="149">
        <v>211608.19</v>
      </c>
      <c r="H1705" s="151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25">
        <v>1</v>
      </c>
      <c r="D1707" s="227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26"/>
      <c r="D1708" s="228"/>
      <c r="E1708" s="164">
        <v>89265.54</v>
      </c>
      <c r="F1708" s="164">
        <v>6004.98</v>
      </c>
      <c r="G1708" s="164">
        <v>429886.43</v>
      </c>
      <c r="H1708" s="165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33">
        <v>2</v>
      </c>
      <c r="D1709" s="235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34"/>
      <c r="D1710" s="236"/>
      <c r="E1710" s="171">
        <v>79227.070000000007</v>
      </c>
      <c r="F1710" s="171">
        <v>8350.4599999999991</v>
      </c>
      <c r="G1710" s="171">
        <v>432231.91</v>
      </c>
      <c r="H1710" s="17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29">
        <v>3</v>
      </c>
      <c r="D1711" s="231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30"/>
      <c r="D1712" s="232"/>
      <c r="E1712" s="149">
        <v>68887.429999999993</v>
      </c>
      <c r="F1712" s="149">
        <v>8350.4599999999991</v>
      </c>
      <c r="G1712" s="149">
        <v>432231.91</v>
      </c>
      <c r="H1712" s="151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00">
        <v>4</v>
      </c>
      <c r="D1713" s="223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/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02"/>
      <c r="D1714" s="224"/>
      <c r="E1714" s="96">
        <v>58237.61</v>
      </c>
      <c r="F1714" s="96">
        <v>8350.4599999999991</v>
      </c>
      <c r="G1714" s="96">
        <v>432231.91</v>
      </c>
      <c r="H1714" s="94">
        <v>44891</v>
      </c>
      <c r="J1714" s="32" t="str">
        <f t="shared" si="82"/>
        <v/>
      </c>
      <c r="L1714" s="11" t="str">
        <f>IF(I1714&lt;&gt;"",IF(SUMIF(Planes!BA:BA,'Control de pagos'!A1714,Planes!BC:BC)=0,"",SUMIF(Planes!BA:BA,'Control de pagos'!A1714,Planes!BC:BC)),"")</f>
        <v/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00">
        <v>5</v>
      </c>
      <c r="D1715" s="223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/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02"/>
      <c r="D1716" s="224"/>
      <c r="E1716" s="96">
        <v>47268.3</v>
      </c>
      <c r="F1716" s="96">
        <v>8350.4599999999991</v>
      </c>
      <c r="G1716" s="96">
        <v>432231.91</v>
      </c>
      <c r="H1716" s="94">
        <v>44921</v>
      </c>
      <c r="J1716" s="32" t="str">
        <f t="shared" si="82"/>
        <v/>
      </c>
      <c r="L1716" s="11" t="str">
        <f>IF(I1716&lt;&gt;"",IF(SUMIF(Planes!BA:BA,'Control de pagos'!A1716,Planes!BC:BC)=0,"",SUMIF(Planes!BA:BA,'Control de pagos'!A1716,Planes!BC:BC)),"")</f>
        <v/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00">
        <v>6</v>
      </c>
      <c r="D1717" s="223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/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02"/>
      <c r="D1718" s="224"/>
      <c r="E1718" s="96">
        <v>35969.9</v>
      </c>
      <c r="F1718" s="96">
        <v>8350.4599999999991</v>
      </c>
      <c r="G1718" s="96">
        <v>432231.91</v>
      </c>
      <c r="H1718" s="94">
        <v>44952</v>
      </c>
      <c r="J1718" s="32" t="str">
        <f t="shared" si="82"/>
        <v/>
      </c>
      <c r="L1718" s="11" t="str">
        <f>IF(I1718&lt;&gt;"",IF(SUMIF(Planes!BA:BA,'Control de pagos'!A1718,Planes!BC:BC)=0,"",SUMIF(Planes!BA:BA,'Control de pagos'!A1718,Planes!BC:BC)),"")</f>
        <v/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00">
        <v>7</v>
      </c>
      <c r="D1719" s="223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02"/>
      <c r="D1720" s="224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00">
        <v>8</v>
      </c>
      <c r="D1721" s="223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02"/>
      <c r="D1722" s="224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25">
        <v>1</v>
      </c>
      <c r="D1724" s="227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26"/>
      <c r="D1725" s="228"/>
      <c r="E1725" s="164">
        <v>12548.51</v>
      </c>
      <c r="F1725" s="164">
        <v>844.15</v>
      </c>
      <c r="G1725" s="164">
        <v>60431.31</v>
      </c>
      <c r="H1725" s="165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29">
        <v>2</v>
      </c>
      <c r="D1726" s="231">
        <v>48449.81</v>
      </c>
      <c r="E1726" s="149">
        <v>11137.35</v>
      </c>
      <c r="F1726" s="150" t="s">
        <v>100</v>
      </c>
      <c r="G1726" s="149">
        <v>59587.16</v>
      </c>
      <c r="H1726" s="151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30"/>
      <c r="D1727" s="232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33">
        <v>3</v>
      </c>
      <c r="D1728" s="235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34"/>
      <c r="D1729" s="236"/>
      <c r="E1729" s="171">
        <v>9683.85</v>
      </c>
      <c r="F1729" s="171">
        <v>1173.8699999999999</v>
      </c>
      <c r="G1729" s="171">
        <v>60761.03</v>
      </c>
      <c r="H1729" s="17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00">
        <v>4</v>
      </c>
      <c r="D1730" s="223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/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02"/>
      <c r="D1731" s="224"/>
      <c r="E1731" s="96">
        <v>8186.76</v>
      </c>
      <c r="F1731" s="96">
        <v>1173.8699999999999</v>
      </c>
      <c r="G1731" s="96">
        <v>60761.03</v>
      </c>
      <c r="H1731" s="94">
        <v>44891</v>
      </c>
      <c r="J1731" s="32" t="str">
        <f t="shared" si="85"/>
        <v/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00">
        <v>5</v>
      </c>
      <c r="D1732" s="223">
        <v>52942.42</v>
      </c>
      <c r="E1732" s="96">
        <v>6644.74</v>
      </c>
      <c r="F1732" s="91" t="s">
        <v>100</v>
      </c>
      <c r="G1732" s="96">
        <v>59587.16</v>
      </c>
      <c r="H1732" s="94">
        <v>44911</v>
      </c>
      <c r="J1732" s="32" t="str">
        <f t="shared" si="85"/>
        <v/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02"/>
      <c r="D1733" s="224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/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00">
        <v>6</v>
      </c>
      <c r="D1734" s="223">
        <v>54530.69</v>
      </c>
      <c r="E1734" s="96">
        <v>5056.47</v>
      </c>
      <c r="F1734" s="91" t="s">
        <v>100</v>
      </c>
      <c r="G1734" s="96">
        <v>59587.16</v>
      </c>
      <c r="H1734" s="94">
        <v>44942</v>
      </c>
      <c r="J1734" s="32" t="str">
        <f t="shared" si="85"/>
        <v/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02"/>
      <c r="D1735" s="224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/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00">
        <v>7</v>
      </c>
      <c r="D1736" s="223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02"/>
      <c r="D1737" s="224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00">
        <v>8</v>
      </c>
      <c r="D1738" s="223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02"/>
      <c r="D1739" s="224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00">
        <v>1</v>
      </c>
      <c r="D1741" s="223">
        <v>155176.73000000001</v>
      </c>
      <c r="E1741" s="98">
        <v>81889.55</v>
      </c>
      <c r="F1741" s="90" t="s">
        <v>100</v>
      </c>
      <c r="G1741" s="98">
        <v>237066.28</v>
      </c>
      <c r="H1741" s="93">
        <v>44881</v>
      </c>
      <c r="J1741" s="32" t="str">
        <f t="shared" si="85"/>
        <v/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02"/>
      <c r="D1742" s="224"/>
      <c r="E1742" s="96">
        <v>81889.55</v>
      </c>
      <c r="F1742" s="96">
        <v>4670.21</v>
      </c>
      <c r="G1742" s="96">
        <v>241736.49</v>
      </c>
      <c r="H1742" s="94">
        <v>44891</v>
      </c>
      <c r="J1742" s="32" t="str">
        <f t="shared" si="85"/>
        <v/>
      </c>
      <c r="L1742" s="11" t="str">
        <f>IF(I1742&lt;&gt;"",IF(SUMIF(Planes!BA:BA,'Control de pagos'!A1742,Planes!BC:BC)=0,"",SUMIF(Planes!BA:BA,'Control de pagos'!A1742,Planes!BC:BC)),"")</f>
        <v/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00">
        <v>2</v>
      </c>
      <c r="D1743" s="223">
        <v>163618.34</v>
      </c>
      <c r="E1743" s="96">
        <v>73447.94</v>
      </c>
      <c r="F1743" s="91" t="s">
        <v>100</v>
      </c>
      <c r="G1743" s="96">
        <v>237066.28</v>
      </c>
      <c r="H1743" s="94">
        <v>44911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02"/>
      <c r="D1744" s="224"/>
      <c r="E1744" s="96">
        <v>73447.94</v>
      </c>
      <c r="F1744" s="96">
        <v>4670.21</v>
      </c>
      <c r="G1744" s="96">
        <v>241736.49</v>
      </c>
      <c r="H1744" s="94">
        <v>44921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00">
        <v>3</v>
      </c>
      <c r="D1745" s="223">
        <v>172519.18</v>
      </c>
      <c r="E1745" s="96">
        <v>64547.1</v>
      </c>
      <c r="F1745" s="91" t="s">
        <v>100</v>
      </c>
      <c r="G1745" s="96">
        <v>237066.28</v>
      </c>
      <c r="H1745" s="94">
        <v>44942</v>
      </c>
      <c r="J1745" s="32" t="str">
        <f t="shared" si="85"/>
        <v/>
      </c>
      <c r="L1745" s="11" t="str">
        <f>IF(I1745&lt;&gt;"",IF(SUMIF(Planes!BA:BA,'Control de pagos'!A1745,Planes!BC:BC)=0,"",SUMIF(Planes!BA:BA,'Control de pagos'!A1745,Planes!BC:BC)),"")</f>
        <v/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02"/>
      <c r="D1746" s="224"/>
      <c r="E1746" s="96">
        <v>64547.1</v>
      </c>
      <c r="F1746" s="96">
        <v>4670.21</v>
      </c>
      <c r="G1746" s="96">
        <v>241736.49</v>
      </c>
      <c r="H1746" s="94">
        <v>44952</v>
      </c>
      <c r="J1746" s="32" t="str">
        <f t="shared" si="85"/>
        <v/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00">
        <v>4</v>
      </c>
      <c r="D1747" s="223">
        <v>181904.22</v>
      </c>
      <c r="E1747" s="96">
        <v>55162.06</v>
      </c>
      <c r="F1747" s="91" t="s">
        <v>100</v>
      </c>
      <c r="G1747" s="96">
        <v>237066.28</v>
      </c>
      <c r="H1747" s="94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02"/>
      <c r="D1748" s="224"/>
      <c r="E1748" s="96">
        <v>55162.06</v>
      </c>
      <c r="F1748" s="96">
        <v>4670.21</v>
      </c>
      <c r="G1748" s="96">
        <v>241736.49</v>
      </c>
      <c r="H1748" s="94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00">
        <v>5</v>
      </c>
      <c r="D1749" s="223">
        <v>191799.81</v>
      </c>
      <c r="E1749" s="96">
        <v>45266.47</v>
      </c>
      <c r="F1749" s="91" t="s">
        <v>100</v>
      </c>
      <c r="G1749" s="96">
        <v>237066.28</v>
      </c>
      <c r="H1749" s="94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02"/>
      <c r="D1750" s="224"/>
      <c r="E1750" s="96">
        <v>45266.47</v>
      </c>
      <c r="F1750" s="96">
        <v>4670.21</v>
      </c>
      <c r="G1750" s="96">
        <v>241736.49</v>
      </c>
      <c r="H1750" s="94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00">
        <v>6</v>
      </c>
      <c r="D1751" s="223">
        <v>202233.72</v>
      </c>
      <c r="E1751" s="96">
        <v>34832.559999999998</v>
      </c>
      <c r="F1751" s="91" t="s">
        <v>100</v>
      </c>
      <c r="G1751" s="96">
        <v>237066.28</v>
      </c>
      <c r="H1751" s="94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02"/>
      <c r="D1752" s="224"/>
      <c r="E1752" s="96">
        <v>34832.559999999998</v>
      </c>
      <c r="F1752" s="96">
        <v>4670.21</v>
      </c>
      <c r="G1752" s="96">
        <v>241736.49</v>
      </c>
      <c r="H1752" s="94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00">
        <v>7</v>
      </c>
      <c r="D1753" s="223">
        <v>213235.24</v>
      </c>
      <c r="E1753" s="96">
        <v>23831.040000000001</v>
      </c>
      <c r="F1753" s="91" t="s">
        <v>100</v>
      </c>
      <c r="G1753" s="96">
        <v>237066.28</v>
      </c>
      <c r="H1753" s="94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02"/>
      <c r="D1754" s="224"/>
      <c r="E1754" s="96">
        <v>23831.040000000001</v>
      </c>
      <c r="F1754" s="96">
        <v>4670.21</v>
      </c>
      <c r="G1754" s="96">
        <v>241736.49</v>
      </c>
      <c r="H1754" s="94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00">
        <v>8</v>
      </c>
      <c r="D1755" s="223">
        <v>224835.32</v>
      </c>
      <c r="E1755" s="96">
        <v>12230.96</v>
      </c>
      <c r="F1755" s="91" t="s">
        <v>100</v>
      </c>
      <c r="G1755" s="96">
        <v>237066.28</v>
      </c>
      <c r="H1755" s="94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02"/>
      <c r="D1756" s="224"/>
      <c r="E1756" s="96">
        <v>12230.96</v>
      </c>
      <c r="F1756" s="96">
        <v>4670.21</v>
      </c>
      <c r="G1756" s="96">
        <v>241736.49</v>
      </c>
      <c r="H1756" s="94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>
      <c r="A1758" s="11" t="str">
        <f t="shared" si="84"/>
        <v xml:space="preserve"> 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0</v>
      </c>
    </row>
    <row r="1759" spans="1:14">
      <c r="A1759" s="11" t="str">
        <f t="shared" si="84"/>
        <v xml:space="preserve"> 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0</v>
      </c>
    </row>
    <row r="1760" spans="1:14">
      <c r="A1760" s="11" t="str">
        <f t="shared" si="84"/>
        <v xml:space="preserve"> </v>
      </c>
      <c r="J1760" s="32" t="str">
        <f t="shared" si="85"/>
        <v/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0</v>
      </c>
    </row>
    <row r="1761" spans="1:14">
      <c r="A1761" s="11" t="str">
        <f t="shared" si="84"/>
        <v xml:space="preserve"> </v>
      </c>
      <c r="J1761" s="32" t="str">
        <f t="shared" si="85"/>
        <v/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0</v>
      </c>
    </row>
    <row r="1762" spans="1:14">
      <c r="A1762" s="11" t="str">
        <f t="shared" si="84"/>
        <v xml:space="preserve"> 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0</v>
      </c>
    </row>
    <row r="1763" spans="1:14">
      <c r="A1763" s="11" t="str">
        <f t="shared" si="84"/>
        <v xml:space="preserve"> 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0</v>
      </c>
    </row>
    <row r="1764" spans="1:14">
      <c r="A1764" s="11" t="str">
        <f t="shared" si="84"/>
        <v xml:space="preserve"> 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0</v>
      </c>
    </row>
    <row r="1765" spans="1:14">
      <c r="A1765" s="11" t="str">
        <f t="shared" si="84"/>
        <v xml:space="preserve"> 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0</v>
      </c>
    </row>
    <row r="1766" spans="1:14">
      <c r="A1766" s="11" t="str">
        <f t="shared" si="84"/>
        <v xml:space="preserve"> 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0</v>
      </c>
    </row>
    <row r="1767" spans="1:14">
      <c r="A1767" s="11" t="str">
        <f t="shared" si="84"/>
        <v xml:space="preserve"> 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0</v>
      </c>
    </row>
    <row r="1768" spans="1:14">
      <c r="A1768" s="11" t="str">
        <f t="shared" si="84"/>
        <v xml:space="preserve"> 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0</v>
      </c>
    </row>
    <row r="1769" spans="1:14">
      <c r="A1769" s="11" t="str">
        <f t="shared" si="84"/>
        <v xml:space="preserve"> 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0</v>
      </c>
    </row>
    <row r="1770" spans="1:14">
      <c r="A1770" s="11" t="str">
        <f t="shared" ref="A1770:A1833" si="87">B1770&amp;" "&amp;IF(C1770="",C1769,C1770)</f>
        <v xml:space="preserve"> 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0</v>
      </c>
    </row>
    <row r="1771" spans="1:14">
      <c r="A1771" s="11" t="str">
        <f t="shared" si="87"/>
        <v xml:space="preserve"> 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0</v>
      </c>
    </row>
    <row r="1772" spans="1:14">
      <c r="A1772" s="11" t="str">
        <f t="shared" si="87"/>
        <v xml:space="preserve"> 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0</v>
      </c>
    </row>
    <row r="1773" spans="1:14">
      <c r="A1773" s="11" t="str">
        <f t="shared" si="87"/>
        <v xml:space="preserve"> 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0</v>
      </c>
    </row>
    <row r="1774" spans="1:14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27"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44866</v>
      </c>
      <c r="C7" s="29">
        <f>SUMIF(SUSS!H:H,'Control de pagos'!K1,SUSS!I:I)</f>
        <v>0</v>
      </c>
      <c r="D7" s="29">
        <f>'Control de pagos'!K2</f>
        <v>26038.934031125809</v>
      </c>
      <c r="E7" s="44">
        <f>C7+D7</f>
        <v>26038.934031125809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2022-12-15T14:33:37Z</dcterms:modified>
</cp:coreProperties>
</file>