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225" windowWidth="18915" windowHeight="7620"/>
  </bookViews>
  <sheets>
    <sheet name="Hoja1" sheetId="1" r:id="rId1"/>
    <sheet name="Hoja2" sheetId="2" r:id="rId2"/>
    <sheet name="Hoja3" sheetId="3" r:id="rId3"/>
  </sheets>
  <definedNames>
    <definedName name="_xlnm.Print_Area" localSheetId="0">Hoja1!$A$1:$I$53</definedName>
    <definedName name="page1" localSheetId="0">Hoja1!$A$1</definedName>
  </definedNames>
  <calcPr calcId="144525"/>
</workbook>
</file>

<file path=xl/calcChain.xml><?xml version="1.0" encoding="utf-8"?>
<calcChain xmlns="http://schemas.openxmlformats.org/spreadsheetml/2006/main">
  <c r="B20" i="1" l="1"/>
  <c r="B19" i="1"/>
  <c r="B18" i="1"/>
  <c r="H17" i="1"/>
  <c r="E17" i="1"/>
  <c r="B17" i="1"/>
  <c r="F16" i="1"/>
  <c r="H16" i="1" s="1"/>
  <c r="E16" i="1"/>
  <c r="B16" i="1"/>
  <c r="F17" i="1" l="1"/>
  <c r="D17" i="1"/>
  <c r="D23" i="1" l="1"/>
  <c r="D19" i="1"/>
  <c r="D20" i="1"/>
  <c r="D21" i="1"/>
  <c r="D22" i="1"/>
  <c r="D24" i="1"/>
  <c r="D25" i="1"/>
  <c r="D26" i="1"/>
  <c r="D27" i="1"/>
  <c r="D18" i="1"/>
  <c r="D16" i="1"/>
  <c r="H27" i="1" l="1"/>
  <c r="H26" i="1"/>
  <c r="H25" i="1"/>
  <c r="F26" i="1"/>
  <c r="F20" i="1"/>
  <c r="H20" i="1" s="1"/>
  <c r="F25" i="1"/>
  <c r="F21" i="1"/>
  <c r="H21" i="1" s="1"/>
  <c r="F19" i="1"/>
  <c r="H19" i="1" s="1"/>
  <c r="F22" i="1"/>
  <c r="H22" i="1" s="1"/>
  <c r="F18" i="1"/>
  <c r="H18" i="1" s="1"/>
  <c r="F23" i="1"/>
  <c r="H23" i="1" s="1"/>
  <c r="F27" i="1"/>
  <c r="F24" i="1"/>
  <c r="H24" i="1" s="1"/>
  <c r="B28" i="1"/>
  <c r="D28" i="1" l="1"/>
  <c r="F28" i="1" s="1"/>
  <c r="H28" i="1" l="1"/>
</calcChain>
</file>

<file path=xl/sharedStrings.xml><?xml version="1.0" encoding="utf-8"?>
<sst xmlns="http://schemas.openxmlformats.org/spreadsheetml/2006/main" count="73" uniqueCount="62">
  <si>
    <t>FORM. 207</t>
  </si>
  <si>
    <t>Nº de REGISTRO</t>
  </si>
  <si>
    <t>Pellegrini 2064 – 2126</t>
  </si>
  <si>
    <t>VENCIMIENTO</t>
  </si>
  <si>
    <t>DECLARACION JURADA</t>
  </si>
  <si>
    <t>TEL: 0341 -3177269-3177270</t>
  </si>
  <si>
    <t>DERECHO DE REGISTRO E INSPECCION</t>
  </si>
  <si>
    <t>PER.</t>
  </si>
  <si>
    <t>BASE</t>
  </si>
  <si>
    <t>ALIC.</t>
  </si>
  <si>
    <t>IMPUESTO</t>
  </si>
  <si>
    <t>TOTAL</t>
  </si>
  <si>
    <t>FECHA DE</t>
  </si>
  <si>
    <t>IMPONIBLE</t>
  </si>
  <si>
    <t>DETERM.</t>
  </si>
  <si>
    <t>DEPOSITADO</t>
  </si>
  <si>
    <t>PAGO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</si>
  <si>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</si>
  <si>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</si>
  <si>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</si>
  <si>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</si>
  <si>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</si>
  <si>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</si>
  <si>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</si>
  <si>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</si>
  <si>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</si>
  <si>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</si>
  <si>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</si>
  <si>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</si>
  <si>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</si>
  <si>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Razón Social:</t>
  </si>
  <si>
    <t>TREFER S.A.</t>
  </si>
  <si>
    <t>Domicilio Fiscal:</t>
  </si>
  <si>
    <t>RUTA PCIAL 21 KM 286 - PARQUE INDUSTRIAL ALVEAR</t>
  </si>
  <si>
    <t>Tel:</t>
  </si>
  <si>
    <t>0341-4480163</t>
  </si>
  <si>
    <t>trefer@trefer.com.ar</t>
  </si>
  <si>
    <t>Actividad Principal:</t>
  </si>
  <si>
    <t>Venta al por Mayor de Desperdicios y Desechos Metálicos.</t>
  </si>
  <si>
    <t>INT.</t>
  </si>
  <si>
    <t>MÍNIMO</t>
  </si>
  <si>
    <t>consignados en el presente formulario son correctos y han sido cumplimentados</t>
  </si>
  <si>
    <t>a su leal entender y saber.</t>
  </si>
  <si>
    <t>CONSTANCIA DE RECEPCION</t>
  </si>
  <si>
    <t>rubrica recaudarora</t>
  </si>
  <si>
    <t>INSTRUCCIONES:</t>
  </si>
  <si>
    <t>1) TODOS LOS DATOS DEL FORMULARIO SON DE LLENADO OBLIGATORIO.</t>
  </si>
  <si>
    <t>FIRMA:</t>
  </si>
  <si>
    <t>…………………………………….</t>
  </si>
  <si>
    <t>ALVEAR,</t>
  </si>
  <si>
    <t>……………/……………/……………</t>
  </si>
  <si>
    <t>TASA 
SALUD PUB.</t>
  </si>
  <si>
    <t>00487</t>
  </si>
  <si>
    <t>3) Presentar por duplicado.-</t>
  </si>
  <si>
    <r>
      <t xml:space="preserve">en su carácter de       </t>
    </r>
    <r>
      <rPr>
        <b/>
        <sz val="10"/>
        <color theme="1"/>
        <rFont val="Arial"/>
        <family val="2"/>
      </rPr>
      <t>PRESIDENTE</t>
    </r>
    <r>
      <rPr>
        <sz val="10"/>
        <color theme="1"/>
        <rFont val="Arial"/>
        <family val="2"/>
      </rPr>
      <t xml:space="preserve">       declara bajo juramento que los datos</t>
    </r>
  </si>
  <si>
    <r>
      <t xml:space="preserve">El que suscribe         </t>
    </r>
    <r>
      <rPr>
        <b/>
        <sz val="10"/>
        <rFont val="Arial"/>
        <family val="2"/>
      </rPr>
      <t>GIMENO, JOSE ENRIQUE</t>
    </r>
    <r>
      <rPr>
        <sz val="10"/>
        <rFont val="Arial"/>
        <family val="2"/>
      </rPr>
      <t xml:space="preserve">    ,           </t>
    </r>
    <r>
      <rPr>
        <b/>
        <sz val="10"/>
        <rFont val="Arial"/>
        <family val="2"/>
      </rPr>
      <t>DNI Nº 8.599.931</t>
    </r>
  </si>
  <si>
    <t>4,5‰</t>
  </si>
  <si>
    <t>SAF</t>
  </si>
  <si>
    <t>INT. RESAR. /</t>
  </si>
  <si>
    <t>2) LA NO PRESENTACION DARA LUGAR A LA APLICACIÓN DE MULTA POR INFRACCION A LOS DEBERES FORMALES SIN QUE MEDIARE REQUERIMIENTO PREVIO.-</t>
  </si>
  <si>
    <r>
      <t>INFORMATIVA ANUAL AÑO:</t>
    </r>
    <r>
      <rPr>
        <b/>
        <sz val="12"/>
        <color theme="1"/>
        <rFont val="Arial"/>
        <family val="2"/>
      </rPr>
      <t xml:space="preserve"> </t>
    </r>
    <r>
      <rPr>
        <b/>
        <u/>
        <sz val="12"/>
        <color theme="1"/>
        <rFont val="Arial"/>
        <family val="2"/>
      </rPr>
      <t>2023</t>
    </r>
  </si>
  <si>
    <r>
      <t xml:space="preserve">PERIODO DECLARADO: DESDE </t>
    </r>
    <r>
      <rPr>
        <b/>
        <sz val="12"/>
        <color theme="1"/>
        <rFont val="Arial"/>
        <family val="2"/>
      </rPr>
      <t>01/01/2023</t>
    </r>
    <r>
      <rPr>
        <b/>
        <sz val="10"/>
        <color theme="1"/>
        <rFont val="Arial"/>
        <family val="2"/>
      </rPr>
      <t xml:space="preserve"> HASTA </t>
    </r>
    <r>
      <rPr>
        <b/>
        <sz val="12"/>
        <color theme="1"/>
        <rFont val="Arial"/>
        <family val="2"/>
      </rPr>
      <t>31/12/2023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</si>
</sst>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\ #,##0;[Red]\-&quot;$&quot;\ #,##0"/>
    <numFmt numFmtId="164" formatCode="_ * #,##0.00_ ;_ * \-#,##0.00_ ;_ * &quot;-&quot;??_ ;_ @_ "/>
    <numFmt numFmtId="165" formatCode="_-* #,##0.00\ _€_-;\-* #,##0.00\ _€_-;_-* &quot;-&quot;??\ _€_-;_-@_-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Arial"/>
      <family val="2"/>
    </font>
    <font>
      <sz val="10"/>
      <color theme="1"/>
      <name val="Times New Roman"/>
      <family val="1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sz val="10"/>
      <color theme="1"/>
      <name val="Arial"/>
      <family val="2"/>
    </font>
    <font>
      <sz val="6.5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sz val="9"/>
      <color theme="1"/>
      <name val="Arial"/>
      <family val="2"/>
    </font>
    <font>
      <sz val="7"/>
      <color theme="1"/>
      <name val="Times New Roman"/>
      <family val="1"/>
    </font>
    <font>
      <b/>
      <sz val="12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Times New Roman"/>
      <family val="1"/>
    </font>
    <font>
      <b/>
      <sz val="10"/>
      <name val="MS Sans Serif"/>
      <family val="2"/>
    </font>
    <font>
      <sz val="10"/>
      <name val="MS Sans Serif"/>
      <family val="2"/>
    </font>
    <font>
      <u/>
      <sz val="9.5"/>
      <color indexed="12"/>
      <name val="MS Sans Serif"/>
      <family val="2"/>
    </font>
    <font>
      <sz val="11"/>
      <color indexed="8"/>
      <name val="Calibri"/>
      <family val="2"/>
    </font>
    <font>
      <sz val="12"/>
      <color rgb="FFFF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16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4" applyNumberFormat="0" applyFill="0" applyAlignment="0" applyProtection="0"/>
    <xf numFmtId="0" fontId="20" fillId="0" borderId="15" applyNumberFormat="0" applyFill="0" applyAlignment="0" applyProtection="0"/>
    <xf numFmtId="0" fontId="21" fillId="0" borderId="16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17" applyNumberFormat="0" applyAlignment="0" applyProtection="0"/>
    <xf numFmtId="0" fontId="26" fillId="7" borderId="18" applyNumberFormat="0" applyAlignment="0" applyProtection="0"/>
    <xf numFmtId="0" fontId="27" fillId="7" borderId="17" applyNumberFormat="0" applyAlignment="0" applyProtection="0"/>
    <xf numFmtId="0" fontId="28" fillId="0" borderId="19" applyNumberFormat="0" applyFill="0" applyAlignment="0" applyProtection="0"/>
    <xf numFmtId="0" fontId="29" fillId="8" borderId="2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22" applyNumberFormat="0" applyFill="0" applyAlignment="0" applyProtection="0"/>
    <xf numFmtId="0" fontId="33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3" fillId="33" borderId="0" applyNumberFormat="0" applyBorder="0" applyAlignment="0" applyProtection="0"/>
    <xf numFmtId="0" fontId="35" fillId="0" borderId="0"/>
    <xf numFmtId="0" fontId="38" fillId="0" borderId="0"/>
    <xf numFmtId="0" fontId="37" fillId="0" borderId="0" applyNumberFormat="0" applyFill="0" applyBorder="0" applyAlignment="0" applyProtection="0">
      <alignment vertical="top"/>
      <protection locked="0"/>
    </xf>
    <xf numFmtId="40" fontId="36" fillId="0" borderId="0" applyFont="0" applyFill="0" applyBorder="0" applyAlignment="0" applyProtection="0"/>
    <xf numFmtId="40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0" fontId="1" fillId="0" borderId="0"/>
    <xf numFmtId="0" fontId="1" fillId="0" borderId="0"/>
    <xf numFmtId="0" fontId="16" fillId="0" borderId="0"/>
    <xf numFmtId="0" fontId="1" fillId="9" borderId="21" applyNumberFormat="0" applyFont="0" applyAlignment="0" applyProtection="0"/>
    <xf numFmtId="9" fontId="36" fillId="0" borderId="0" applyFont="0" applyFill="0" applyBorder="0" applyAlignment="0" applyProtection="0"/>
  </cellStyleXfs>
  <cellXfs count="119">
    <xf numFmtId="0" fontId="0" fillId="0" borderId="0" xfId="0"/>
    <xf numFmtId="0" fontId="3" fillId="0" borderId="10" xfId="0" applyFont="1" applyBorder="1" applyAlignment="1">
      <alignment vertical="center" wrapText="1"/>
    </xf>
    <xf numFmtId="0" fontId="0" fillId="0" borderId="0" xfId="0" applyAlignment="1"/>
    <xf numFmtId="0" fontId="11" fillId="2" borderId="1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/>
    </xf>
    <xf numFmtId="4" fontId="0" fillId="0" borderId="0" xfId="0" applyNumberFormat="1"/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/>
    <xf numFmtId="0" fontId="0" fillId="2" borderId="0" xfId="0" applyFill="1" applyBorder="1"/>
    <xf numFmtId="0" fontId="0" fillId="2" borderId="3" xfId="0" applyFill="1" applyBorder="1"/>
    <xf numFmtId="0" fontId="5" fillId="2" borderId="8" xfId="0" applyFont="1" applyFill="1" applyBorder="1" applyAlignment="1">
      <alignment vertical="center"/>
    </xf>
    <xf numFmtId="0" fontId="8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0" fillId="2" borderId="4" xfId="0" applyFill="1" applyBorder="1"/>
    <xf numFmtId="0" fontId="8" fillId="2" borderId="4" xfId="0" applyFont="1" applyFill="1" applyBorder="1" applyAlignment="1">
      <alignment horizontal="left" vertical="center"/>
    </xf>
    <xf numFmtId="0" fontId="0" fillId="2" borderId="5" xfId="0" applyFill="1" applyBorder="1"/>
    <xf numFmtId="0" fontId="8" fillId="2" borderId="4" xfId="0" applyFont="1" applyFill="1" applyBorder="1" applyAlignment="1">
      <alignment horizontal="left" vertical="center" indent="3"/>
    </xf>
    <xf numFmtId="0" fontId="4" fillId="2" borderId="6" xfId="0" applyFont="1" applyFill="1" applyBorder="1" applyAlignment="1">
      <alignment horizontal="left" vertical="center" indent="5"/>
    </xf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left" vertical="center" indent="5"/>
    </xf>
    <xf numFmtId="0" fontId="3" fillId="2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10" fillId="2" borderId="0" xfId="2" applyFill="1" applyBorder="1" applyAlignment="1">
      <alignment vertical="center"/>
    </xf>
    <xf numFmtId="0" fontId="3" fillId="2" borderId="7" xfId="0" applyFont="1" applyFill="1" applyBorder="1" applyAlignment="1">
      <alignment vertical="center" wrapText="1"/>
    </xf>
    <xf numFmtId="4" fontId="3" fillId="2" borderId="4" xfId="0" applyNumberFormat="1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9" fillId="2" borderId="8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9" fillId="2" borderId="7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2" fillId="2" borderId="0" xfId="0" applyFont="1" applyFill="1"/>
    <xf numFmtId="0" fontId="0" fillId="2" borderId="0" xfId="0" applyFill="1"/>
    <xf numFmtId="0" fontId="12" fillId="2" borderId="0" xfId="0" applyFont="1" applyFill="1" applyAlignment="1">
      <alignment vertical="center"/>
    </xf>
    <xf numFmtId="0" fontId="0" fillId="2" borderId="0" xfId="0" applyFill="1" applyAlignment="1"/>
    <xf numFmtId="0" fontId="3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0" borderId="11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164" fontId="15" fillId="0" borderId="10" xfId="0" applyNumberFormat="1" applyFont="1" applyBorder="1" applyAlignment="1">
      <alignment vertical="center" wrapText="1"/>
    </xf>
    <xf numFmtId="164" fontId="15" fillId="0" borderId="10" xfId="1" applyFont="1" applyBorder="1" applyAlignment="1">
      <alignment vertical="center" wrapText="1"/>
    </xf>
    <xf numFmtId="164" fontId="15" fillId="0" borderId="13" xfId="0" applyNumberFormat="1" applyFont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8" fillId="2" borderId="8" xfId="0" applyFont="1" applyFill="1" applyBorder="1" applyAlignment="1">
      <alignment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164" fontId="0" fillId="0" borderId="0" xfId="0" applyNumberFormat="1"/>
    <xf numFmtId="164" fontId="15" fillId="0" borderId="12" xfId="0" applyNumberFormat="1" applyFont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15" fillId="2" borderId="1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vertical="center" wrapText="1"/>
    </xf>
    <xf numFmtId="0" fontId="9" fillId="2" borderId="11" xfId="0" applyFont="1" applyFill="1" applyBorder="1" applyAlignment="1">
      <alignment vertical="center" wrapText="1"/>
    </xf>
    <xf numFmtId="165" fontId="0" fillId="0" borderId="0" xfId="0" applyNumberFormat="1"/>
    <xf numFmtId="0" fontId="15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wrapText="1"/>
    </xf>
    <xf numFmtId="0" fontId="15" fillId="0" borderId="10" xfId="0" applyFont="1" applyBorder="1" applyAlignment="1">
      <alignment vertical="center" wrapText="1"/>
    </xf>
    <xf numFmtId="164" fontId="34" fillId="0" borderId="10" xfId="1" applyFont="1" applyBorder="1" applyAlignment="1">
      <alignment vertical="center" wrapText="1"/>
    </xf>
    <xf numFmtId="164" fontId="34" fillId="0" borderId="11" xfId="1" applyFont="1" applyBorder="1" applyAlignment="1">
      <alignment vertical="center" wrapText="1"/>
    </xf>
    <xf numFmtId="164" fontId="34" fillId="0" borderId="12" xfId="1" applyFont="1" applyBorder="1" applyAlignment="1">
      <alignment vertical="center" wrapText="1"/>
    </xf>
    <xf numFmtId="10" fontId="34" fillId="0" borderId="11" xfId="0" applyNumberFormat="1" applyFont="1" applyBorder="1" applyAlignment="1">
      <alignment horizontal="right" vertical="center" wrapText="1"/>
    </xf>
    <xf numFmtId="164" fontId="34" fillId="0" borderId="5" xfId="1" applyFont="1" applyBorder="1" applyAlignment="1">
      <alignment vertical="center" wrapText="1"/>
    </xf>
    <xf numFmtId="0" fontId="16" fillId="0" borderId="1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vertical="center" wrapText="1"/>
    </xf>
    <xf numFmtId="14" fontId="34" fillId="2" borderId="11" xfId="0" applyNumberFormat="1" applyFont="1" applyFill="1" applyBorder="1" applyAlignment="1">
      <alignment vertical="center" wrapText="1"/>
    </xf>
    <xf numFmtId="164" fontId="39" fillId="0" borderId="8" xfId="1" applyFont="1" applyFill="1" applyBorder="1" applyAlignment="1">
      <alignment vertical="center" wrapText="1"/>
    </xf>
    <xf numFmtId="0" fontId="12" fillId="2" borderId="0" xfId="0" applyFont="1" applyFill="1" applyAlignment="1">
      <alignment horizontal="left" vertical="center"/>
    </xf>
    <xf numFmtId="0" fontId="16" fillId="2" borderId="8" xfId="0" applyFont="1" applyFill="1" applyBorder="1" applyAlignment="1">
      <alignment horizontal="left" vertical="center"/>
    </xf>
    <xf numFmtId="0" fontId="16" fillId="2" borderId="0" xfId="0" applyFont="1" applyFill="1" applyBorder="1" applyAlignment="1">
      <alignment horizontal="left" vertical="center"/>
    </xf>
    <xf numFmtId="0" fontId="16" fillId="2" borderId="3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9" xfId="0" quotePrefix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54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1" builtinId="20" customBuiltin="1"/>
    <cellStyle name="Excel Built-in Normal" xfId="44"/>
    <cellStyle name="Hipervínculo" xfId="2" builtinId="8"/>
    <cellStyle name="Hipervínculo 2" xfId="45"/>
    <cellStyle name="Incorrecto" xfId="9" builtinId="27" customBuiltin="1"/>
    <cellStyle name="Millares" xfId="1" builtinId="3"/>
    <cellStyle name="Millares 2" xfId="47"/>
    <cellStyle name="Millares 3" xfId="46"/>
    <cellStyle name="Moneda 2" xfId="48"/>
    <cellStyle name="Neutral" xfId="10" builtinId="28" customBuiltin="1"/>
    <cellStyle name="Normal" xfId="0" builtinId="0"/>
    <cellStyle name="Normal 2" xfId="49"/>
    <cellStyle name="Normal 3" xfId="50"/>
    <cellStyle name="Normal 4" xfId="51"/>
    <cellStyle name="Normal 5" xfId="43"/>
    <cellStyle name="Notas 2" xfId="52"/>
    <cellStyle name="Porcentaje 2" xfId="53"/>
    <cellStyle name="Salida" xfId="12" builtinId="21" customBuiltin="1"/>
    <cellStyle name="Texto de advertencia" xfId="16" builtinId="11" customBuiltin="1"/>
    <cellStyle name="Texto explicativo" xfId="17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104775</xdr:rowOff>
    </xdr:to>
    <xdr:sp macro="" textlink="">
      <xdr:nvSpPr>
        <xdr:cNvPr id="1026" name="AutoShape 2" descr="Resultado de imagen para logo comuna de alvear"/>
        <xdr:cNvSpPr>
          <a:spLocks noChangeAspect="1" noChangeArrowheads="1"/>
        </xdr:cNvSpPr>
      </xdr:nvSpPr>
      <xdr:spPr bwMode="auto">
        <a:xfrm>
          <a:off x="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171450</xdr:colOff>
      <xdr:row>0</xdr:row>
      <xdr:rowOff>38100</xdr:rowOff>
    </xdr:from>
    <xdr:to>
      <xdr:col>1</xdr:col>
      <xdr:colOff>9525</xdr:colOff>
      <xdr:row>5</xdr:row>
      <xdr:rowOff>139303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38100"/>
          <a:ext cx="962025" cy="10822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trefer@trefer.com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8"/>
  <sheetViews>
    <sheetView tabSelected="1" workbookViewId="0">
      <selection activeCell="J14" sqref="J14"/>
    </sheetView>
  </sheetViews>
  <sheetFormatPr baseColWidth="10" defaultRowHeight="15" x14ac:dyDescent="0.25"/>
  <cols>
    <col min="1" max="1" width="16.85546875" bestFit="1" customWidth="1"/>
    <col min="2" max="2" width="16.7109375" customWidth="1"/>
    <col min="3" max="3" width="19.85546875" bestFit="1" customWidth="1"/>
    <col min="4" max="4" width="12.42578125" bestFit="1" customWidth="1"/>
    <col min="6" max="6" width="11" customWidth="1"/>
    <col min="7" max="7" width="12.42578125" customWidth="1"/>
    <col min="8" max="8" width="12.140625" customWidth="1"/>
    <col min="9" max="9" width="12" customWidth="1"/>
    <col min="10" max="10" width="15.28515625" bestFit="1" customWidth="1"/>
  </cols>
  <sheetData>
    <row r="1" spans="1:11" ht="15.75" customHeight="1" x14ac:dyDescent="0.25">
      <c r="A1" s="9"/>
      <c r="B1" s="25"/>
      <c r="C1" s="63"/>
      <c r="D1" s="111" t="s">
        <v>0</v>
      </c>
      <c r="E1" s="112"/>
      <c r="F1" s="113"/>
      <c r="G1" s="94" t="s">
        <v>1</v>
      </c>
      <c r="H1" s="95"/>
      <c r="I1" s="92" t="s">
        <v>52</v>
      </c>
    </row>
    <row r="2" spans="1:11" ht="15.75" customHeight="1" thickBot="1" x14ac:dyDescent="0.3">
      <c r="A2" s="38"/>
      <c r="B2" s="117" t="s">
        <v>2</v>
      </c>
      <c r="C2" s="118"/>
      <c r="D2" s="114"/>
      <c r="E2" s="115"/>
      <c r="F2" s="116"/>
      <c r="G2" s="96"/>
      <c r="H2" s="97"/>
      <c r="I2" s="93"/>
    </row>
    <row r="3" spans="1:11" ht="15" customHeight="1" x14ac:dyDescent="0.25">
      <c r="A3" s="39"/>
      <c r="B3" s="66"/>
      <c r="D3" s="98" t="s">
        <v>3</v>
      </c>
      <c r="E3" s="99"/>
      <c r="F3" s="100"/>
      <c r="G3" s="109" t="s">
        <v>4</v>
      </c>
      <c r="H3" s="109"/>
      <c r="I3" s="95"/>
    </row>
    <row r="4" spans="1:11" ht="15.75" thickBot="1" x14ac:dyDescent="0.3">
      <c r="A4" s="40"/>
      <c r="B4" s="41"/>
      <c r="C4" s="42"/>
      <c r="D4" s="101"/>
      <c r="E4" s="102"/>
      <c r="F4" s="103"/>
      <c r="G4" s="106"/>
      <c r="H4" s="106"/>
      <c r="I4" s="107"/>
    </row>
    <row r="5" spans="1:11" x14ac:dyDescent="0.25">
      <c r="A5" s="39"/>
      <c r="B5" s="110" t="s">
        <v>5</v>
      </c>
      <c r="C5" s="110"/>
      <c r="D5" s="68"/>
      <c r="E5" s="36"/>
      <c r="F5" s="36"/>
      <c r="G5" s="106" t="s">
        <v>60</v>
      </c>
      <c r="H5" s="106"/>
      <c r="I5" s="107"/>
    </row>
    <row r="6" spans="1:11" ht="15.75" thickBot="1" x14ac:dyDescent="0.3">
      <c r="A6" s="43"/>
      <c r="B6" s="44"/>
      <c r="C6" s="44"/>
      <c r="D6" s="69"/>
      <c r="E6" s="37"/>
      <c r="F6" s="37"/>
      <c r="G6" s="108"/>
      <c r="H6" s="108"/>
      <c r="I6" s="97"/>
    </row>
    <row r="7" spans="1:11" ht="15.75" x14ac:dyDescent="0.25">
      <c r="A7" s="57"/>
      <c r="B7" s="25"/>
      <c r="C7" s="109" t="s">
        <v>6</v>
      </c>
      <c r="D7" s="109"/>
      <c r="E7" s="109"/>
      <c r="F7" s="109"/>
      <c r="G7" s="109"/>
      <c r="H7" s="25"/>
      <c r="I7" s="26"/>
    </row>
    <row r="8" spans="1:11" ht="16.5" thickBot="1" x14ac:dyDescent="0.3">
      <c r="A8" s="34"/>
      <c r="B8" s="108" t="s">
        <v>61</v>
      </c>
      <c r="C8" s="108"/>
      <c r="D8" s="108"/>
      <c r="E8" s="108"/>
      <c r="F8" s="108"/>
      <c r="G8" s="108"/>
      <c r="H8" s="108"/>
      <c r="I8" s="97"/>
    </row>
    <row r="9" spans="1:11" ht="15.75" customHeight="1" x14ac:dyDescent="0.25">
      <c r="A9" s="60" t="s">
        <v>30</v>
      </c>
      <c r="B9" s="67" t="s">
        <v>31</v>
      </c>
      <c r="C9" s="31"/>
      <c r="D9" s="31"/>
      <c r="E9" s="31"/>
      <c r="F9" s="31"/>
      <c r="G9" s="31"/>
      <c r="H9" s="31"/>
      <c r="I9" s="32"/>
    </row>
    <row r="10" spans="1:11" ht="15.75" customHeight="1" x14ac:dyDescent="0.25">
      <c r="A10" s="58" t="s">
        <v>32</v>
      </c>
      <c r="B10" s="30" t="s">
        <v>33</v>
      </c>
      <c r="C10" s="30"/>
      <c r="D10" s="30"/>
      <c r="E10" s="30"/>
      <c r="F10" s="31"/>
      <c r="G10" s="31"/>
      <c r="H10" s="31"/>
      <c r="I10" s="32"/>
    </row>
    <row r="11" spans="1:11" ht="15.75" x14ac:dyDescent="0.25">
      <c r="A11" s="58" t="s">
        <v>34</v>
      </c>
      <c r="B11" s="30" t="s">
        <v>35</v>
      </c>
      <c r="C11" s="33" t="s">
        <v>36</v>
      </c>
      <c r="F11" s="31"/>
      <c r="G11" s="31"/>
      <c r="H11" s="31"/>
      <c r="I11" s="32"/>
    </row>
    <row r="12" spans="1:11" ht="16.5" customHeight="1" x14ac:dyDescent="0.25">
      <c r="A12" s="58" t="s">
        <v>37</v>
      </c>
      <c r="B12" s="71" t="s">
        <v>38</v>
      </c>
      <c r="C12" s="71"/>
      <c r="D12" s="71"/>
      <c r="E12" s="71"/>
      <c r="F12" s="72"/>
      <c r="G12" s="72"/>
      <c r="H12" s="31"/>
      <c r="I12" s="32"/>
    </row>
    <row r="13" spans="1:11" ht="16.5" thickBot="1" x14ac:dyDescent="0.3">
      <c r="A13" s="34"/>
      <c r="B13" s="35"/>
      <c r="C13" s="28"/>
      <c r="D13" s="28"/>
      <c r="E13" s="28"/>
      <c r="F13" s="28"/>
      <c r="G13" s="28"/>
      <c r="H13" s="28"/>
      <c r="I13" s="29"/>
      <c r="J13" s="8"/>
    </row>
    <row r="14" spans="1:11" x14ac:dyDescent="0.25">
      <c r="A14" s="104" t="s">
        <v>7</v>
      </c>
      <c r="B14" s="61" t="s">
        <v>8</v>
      </c>
      <c r="C14" s="104" t="s">
        <v>9</v>
      </c>
      <c r="D14" s="4" t="s">
        <v>10</v>
      </c>
      <c r="E14" s="5" t="s">
        <v>39</v>
      </c>
      <c r="F14" s="104" t="s">
        <v>51</v>
      </c>
      <c r="G14" s="59" t="s">
        <v>58</v>
      </c>
      <c r="H14" s="4" t="s">
        <v>11</v>
      </c>
      <c r="I14" s="5" t="s">
        <v>12</v>
      </c>
    </row>
    <row r="15" spans="1:11" ht="15" customHeight="1" thickBot="1" x14ac:dyDescent="0.3">
      <c r="A15" s="105"/>
      <c r="B15" s="62" t="s">
        <v>13</v>
      </c>
      <c r="C15" s="105"/>
      <c r="D15" s="3" t="s">
        <v>14</v>
      </c>
      <c r="E15" s="3" t="s">
        <v>40</v>
      </c>
      <c r="F15" s="105"/>
      <c r="G15" s="7" t="s">
        <v>57</v>
      </c>
      <c r="H15" s="6" t="s">
        <v>15</v>
      </c>
      <c r="I15" s="3" t="s">
        <v>16</v>
      </c>
    </row>
    <row r="16" spans="1:11" ht="16.5" thickBot="1" x14ac:dyDescent="0.3">
      <c r="A16" s="79" t="s">
        <v>17</v>
      </c>
      <c r="B16" s="76">
        <f>371470.04+7508633.65</f>
        <v>7880103.6900000004</v>
      </c>
      <c r="C16" s="77" t="s">
        <v>56</v>
      </c>
      <c r="D16" s="75">
        <f>+B16*0.45%</f>
        <v>35460.466605000009</v>
      </c>
      <c r="E16" s="78">
        <f>42000-D16</f>
        <v>6539.5333949999913</v>
      </c>
      <c r="F16" s="74">
        <f>+(D16+E16)*0.15</f>
        <v>6300</v>
      </c>
      <c r="G16" s="78">
        <v>0</v>
      </c>
      <c r="H16" s="78">
        <f>+IF(D16&gt;42000,D16,42000)+F16</f>
        <v>48300</v>
      </c>
      <c r="I16" s="81"/>
      <c r="J16" s="82"/>
      <c r="K16" s="64"/>
    </row>
    <row r="17" spans="1:12" ht="16.5" thickBot="1" x14ac:dyDescent="0.3">
      <c r="A17" s="79" t="s">
        <v>18</v>
      </c>
      <c r="B17" s="76">
        <f>207966.47+8689816.49</f>
        <v>8897782.9600000009</v>
      </c>
      <c r="C17" s="77" t="s">
        <v>56</v>
      </c>
      <c r="D17" s="75">
        <f>+B17*0.45%</f>
        <v>40040.023320000008</v>
      </c>
      <c r="E17" s="78">
        <f t="shared" ref="E17:E27" si="0">42000-D17</f>
        <v>1959.9766799999925</v>
      </c>
      <c r="F17" s="74">
        <f>+(D17+E17)*0.15</f>
        <v>6300</v>
      </c>
      <c r="G17" s="78">
        <v>96.6</v>
      </c>
      <c r="H17" s="78">
        <f>+IF(D17&gt;42000,D17,42000)+F17+G17</f>
        <v>48396.6</v>
      </c>
      <c r="I17" s="81"/>
      <c r="J17" s="8"/>
      <c r="K17" s="70"/>
      <c r="L17" s="64"/>
    </row>
    <row r="18" spans="1:12" ht="16.5" thickBot="1" x14ac:dyDescent="0.3">
      <c r="A18" s="79" t="s">
        <v>19</v>
      </c>
      <c r="B18" s="76">
        <f>627571.93+9183736.25</f>
        <v>9811308.1799999997</v>
      </c>
      <c r="C18" s="77" t="s">
        <v>56</v>
      </c>
      <c r="D18" s="75">
        <f t="shared" ref="D18:D27" si="1">+B18*0.45%</f>
        <v>44150.886810000004</v>
      </c>
      <c r="E18" s="78">
        <v>0</v>
      </c>
      <c r="F18" s="74">
        <f>+(D18+E18)*0.15</f>
        <v>6622.6330215000007</v>
      </c>
      <c r="G18" s="78">
        <v>0</v>
      </c>
      <c r="H18" s="78">
        <f t="shared" ref="H18:H27" si="2">+IF(D18&gt;42000,D18,42000)+F18+G18</f>
        <v>50773.519831500002</v>
      </c>
      <c r="I18" s="81"/>
      <c r="J18" s="8"/>
    </row>
    <row r="19" spans="1:12" ht="16.5" thickBot="1" x14ac:dyDescent="0.3">
      <c r="A19" s="79" t="s">
        <v>20</v>
      </c>
      <c r="B19" s="76">
        <f>254017.31+13406018.99</f>
        <v>13660036.300000001</v>
      </c>
      <c r="C19" s="77" t="s">
        <v>56</v>
      </c>
      <c r="D19" s="75">
        <f t="shared" si="1"/>
        <v>61470.16335000001</v>
      </c>
      <c r="E19" s="78">
        <v>0</v>
      </c>
      <c r="F19" s="74">
        <f>+(D19+E19)*0.15</f>
        <v>9220.5245025000004</v>
      </c>
      <c r="G19" s="78">
        <v>1413.81</v>
      </c>
      <c r="H19" s="78">
        <f t="shared" si="2"/>
        <v>72104.497852500004</v>
      </c>
      <c r="I19" s="81"/>
      <c r="J19" s="8"/>
    </row>
    <row r="20" spans="1:12" ht="16.5" thickBot="1" x14ac:dyDescent="0.3">
      <c r="A20" s="79" t="s">
        <v>21</v>
      </c>
      <c r="B20" s="76">
        <f>465377.81+15609820.64</f>
        <v>16075198.450000001</v>
      </c>
      <c r="C20" s="77" t="s">
        <v>56</v>
      </c>
      <c r="D20" s="75">
        <f t="shared" si="1"/>
        <v>72338.393025000012</v>
      </c>
      <c r="E20" s="78">
        <v>0</v>
      </c>
      <c r="F20" s="74">
        <f>+(D20+E20)*0.15</f>
        <v>10850.758953750001</v>
      </c>
      <c r="G20" s="78">
        <v>0</v>
      </c>
      <c r="H20" s="78">
        <f t="shared" si="2"/>
        <v>83189.151978750015</v>
      </c>
      <c r="I20" s="81"/>
      <c r="J20" s="8"/>
    </row>
    <row r="21" spans="1:12" ht="16.5" thickBot="1" x14ac:dyDescent="0.3">
      <c r="A21" s="79" t="s">
        <v>22</v>
      </c>
      <c r="B21" s="76">
        <v>13824183.77</v>
      </c>
      <c r="C21" s="77" t="s">
        <v>56</v>
      </c>
      <c r="D21" s="75">
        <f t="shared" si="1"/>
        <v>62208.826965000007</v>
      </c>
      <c r="E21" s="78">
        <v>0</v>
      </c>
      <c r="F21" s="74">
        <f t="shared" ref="F21:F27" si="3">+(D21+E21)*0.15</f>
        <v>9331.3240447500011</v>
      </c>
      <c r="G21" s="78">
        <v>858.48</v>
      </c>
      <c r="H21" s="78">
        <f t="shared" si="2"/>
        <v>72398.63100975001</v>
      </c>
      <c r="I21" s="81"/>
      <c r="J21" s="8"/>
    </row>
    <row r="22" spans="1:12" ht="16.5" thickBot="1" x14ac:dyDescent="0.3">
      <c r="A22" s="79" t="s">
        <v>23</v>
      </c>
      <c r="B22" s="76">
        <v>15655524.59</v>
      </c>
      <c r="C22" s="77" t="s">
        <v>56</v>
      </c>
      <c r="D22" s="75">
        <f t="shared" si="1"/>
        <v>70449.860655000011</v>
      </c>
      <c r="E22" s="78">
        <v>0</v>
      </c>
      <c r="F22" s="74">
        <f t="shared" si="3"/>
        <v>10567.479098250002</v>
      </c>
      <c r="G22" s="78">
        <v>2430.52</v>
      </c>
      <c r="H22" s="78">
        <f t="shared" si="2"/>
        <v>83447.859753250013</v>
      </c>
      <c r="I22" s="81"/>
      <c r="J22" s="8"/>
    </row>
    <row r="23" spans="1:12" ht="16.5" thickBot="1" x14ac:dyDescent="0.3">
      <c r="A23" s="79" t="s">
        <v>24</v>
      </c>
      <c r="B23" s="76">
        <v>17070465.350000001</v>
      </c>
      <c r="C23" s="77" t="s">
        <v>56</v>
      </c>
      <c r="D23" s="75">
        <f t="shared" si="1"/>
        <v>76817.094075000015</v>
      </c>
      <c r="E23" s="78">
        <v>0</v>
      </c>
      <c r="F23" s="74">
        <f t="shared" si="3"/>
        <v>11522.564111250002</v>
      </c>
      <c r="G23" s="78">
        <v>0</v>
      </c>
      <c r="H23" s="78">
        <f t="shared" si="2"/>
        <v>88339.658186250017</v>
      </c>
      <c r="I23" s="81"/>
      <c r="J23" s="8"/>
    </row>
    <row r="24" spans="1:12" ht="16.5" thickBot="1" x14ac:dyDescent="0.3">
      <c r="A24" s="79" t="s">
        <v>25</v>
      </c>
      <c r="B24" s="76">
        <v>19554223.550000001</v>
      </c>
      <c r="C24" s="77" t="s">
        <v>56</v>
      </c>
      <c r="D24" s="75">
        <f t="shared" si="1"/>
        <v>87994.005975000007</v>
      </c>
      <c r="E24" s="78">
        <v>0</v>
      </c>
      <c r="F24" s="74">
        <f t="shared" si="3"/>
        <v>13199.10089625</v>
      </c>
      <c r="G24" s="78">
        <v>0</v>
      </c>
      <c r="H24" s="78">
        <f t="shared" si="2"/>
        <v>101193.10687125001</v>
      </c>
      <c r="I24" s="81"/>
      <c r="J24" s="8"/>
    </row>
    <row r="25" spans="1:12" ht="16.5" thickBot="1" x14ac:dyDescent="0.3">
      <c r="A25" s="79" t="s">
        <v>26</v>
      </c>
      <c r="B25" s="76">
        <v>23364924.66</v>
      </c>
      <c r="C25" s="77" t="s">
        <v>56</v>
      </c>
      <c r="D25" s="75">
        <f t="shared" si="1"/>
        <v>105142.16097000001</v>
      </c>
      <c r="E25" s="78">
        <v>0</v>
      </c>
      <c r="F25" s="74">
        <f t="shared" si="3"/>
        <v>15771.324145500001</v>
      </c>
      <c r="G25" s="78">
        <v>0</v>
      </c>
      <c r="H25" s="78">
        <f t="shared" si="2"/>
        <v>120913.48511550001</v>
      </c>
      <c r="I25" s="81"/>
      <c r="J25" s="8"/>
    </row>
    <row r="26" spans="1:12" ht="16.5" thickBot="1" x14ac:dyDescent="0.3">
      <c r="A26" s="79" t="s">
        <v>27</v>
      </c>
      <c r="B26" s="76">
        <v>17683593.690000001</v>
      </c>
      <c r="C26" s="77" t="s">
        <v>56</v>
      </c>
      <c r="D26" s="75">
        <f t="shared" si="1"/>
        <v>79576.17160500001</v>
      </c>
      <c r="E26" s="78">
        <v>0</v>
      </c>
      <c r="F26" s="74">
        <f t="shared" si="3"/>
        <v>11936.425740750001</v>
      </c>
      <c r="G26" s="78">
        <v>0</v>
      </c>
      <c r="H26" s="78">
        <f t="shared" si="2"/>
        <v>91512.597345750008</v>
      </c>
      <c r="I26" s="81"/>
      <c r="J26" s="8"/>
    </row>
    <row r="27" spans="1:12" ht="16.5" thickBot="1" x14ac:dyDescent="0.3">
      <c r="A27" s="79" t="s">
        <v>28</v>
      </c>
      <c r="B27" s="76">
        <v>19121656.719999999</v>
      </c>
      <c r="C27" s="77" t="s">
        <v>56</v>
      </c>
      <c r="D27" s="75">
        <f t="shared" si="1"/>
        <v>86047.45524000001</v>
      </c>
      <c r="E27" s="78">
        <v>0</v>
      </c>
      <c r="F27" s="74">
        <f t="shared" si="3"/>
        <v>12907.118286000001</v>
      </c>
      <c r="G27" s="78">
        <v>593.73</v>
      </c>
      <c r="H27" s="78">
        <f t="shared" si="2"/>
        <v>99548.303526000003</v>
      </c>
      <c r="I27" s="81"/>
      <c r="J27" s="8"/>
    </row>
    <row r="28" spans="1:12" ht="16.5" thickBot="1" x14ac:dyDescent="0.3">
      <c r="A28" s="52" t="s">
        <v>29</v>
      </c>
      <c r="B28" s="65">
        <f>SUM(B16:B27)</f>
        <v>182599001.91000003</v>
      </c>
      <c r="C28" s="73"/>
      <c r="D28" s="54">
        <f>SUM(D16:D27)</f>
        <v>821695.50859500014</v>
      </c>
      <c r="E28" s="53"/>
      <c r="F28" s="55">
        <f>+D28*0.1</f>
        <v>82169.550859500014</v>
      </c>
      <c r="G28" s="53"/>
      <c r="H28" s="56">
        <f>SUM(H16:H27)</f>
        <v>960117.41147050005</v>
      </c>
      <c r="I28" s="1"/>
    </row>
    <row r="29" spans="1:12" ht="15.75" x14ac:dyDescent="0.25">
      <c r="A29" s="24"/>
      <c r="B29" s="25"/>
      <c r="C29" s="25"/>
      <c r="D29" s="25"/>
      <c r="E29" s="25"/>
      <c r="F29" s="25"/>
      <c r="G29" s="25"/>
      <c r="H29" s="80"/>
      <c r="I29" s="26"/>
    </row>
    <row r="30" spans="1:12" ht="16.5" thickBot="1" x14ac:dyDescent="0.3">
      <c r="A30" s="27"/>
      <c r="B30" s="28"/>
      <c r="C30" s="28"/>
      <c r="D30" s="28"/>
      <c r="E30" s="28"/>
      <c r="F30" s="28"/>
      <c r="G30" s="28"/>
      <c r="H30" s="28"/>
      <c r="I30" s="29"/>
    </row>
    <row r="31" spans="1:12" x14ac:dyDescent="0.25">
      <c r="A31" s="9"/>
      <c r="B31" s="10"/>
      <c r="C31" s="10"/>
      <c r="D31" s="10"/>
      <c r="E31" s="10"/>
      <c r="F31" s="10"/>
      <c r="G31" s="11"/>
      <c r="H31" s="12"/>
      <c r="I31" s="13"/>
    </row>
    <row r="32" spans="1:12" x14ac:dyDescent="0.25">
      <c r="A32" s="84" t="s">
        <v>55</v>
      </c>
      <c r="B32" s="85"/>
      <c r="C32" s="85"/>
      <c r="D32" s="85"/>
      <c r="E32" s="85"/>
      <c r="F32" s="85"/>
      <c r="G32" s="86"/>
      <c r="H32" s="90" t="s">
        <v>43</v>
      </c>
      <c r="I32" s="91"/>
    </row>
    <row r="33" spans="1:9" ht="8.25" customHeight="1" x14ac:dyDescent="0.25">
      <c r="A33" s="14"/>
      <c r="B33" s="12"/>
      <c r="C33" s="12"/>
      <c r="D33" s="12"/>
      <c r="E33" s="12"/>
      <c r="F33" s="12"/>
      <c r="G33" s="13"/>
      <c r="H33" s="12"/>
      <c r="I33" s="13"/>
    </row>
    <row r="34" spans="1:9" x14ac:dyDescent="0.25">
      <c r="A34" s="87" t="s">
        <v>54</v>
      </c>
      <c r="B34" s="88"/>
      <c r="C34" s="88"/>
      <c r="D34" s="88"/>
      <c r="E34" s="88"/>
      <c r="F34" s="88"/>
      <c r="G34" s="89"/>
      <c r="H34" s="12"/>
      <c r="I34" s="13"/>
    </row>
    <row r="35" spans="1:9" ht="8.25" customHeight="1" x14ac:dyDescent="0.25">
      <c r="A35" s="14"/>
      <c r="B35" s="12"/>
      <c r="C35" s="12"/>
      <c r="D35" s="12"/>
      <c r="E35" s="12"/>
      <c r="F35" s="12"/>
      <c r="G35" s="13"/>
      <c r="H35" s="12"/>
      <c r="I35" s="13"/>
    </row>
    <row r="36" spans="1:9" x14ac:dyDescent="0.25">
      <c r="A36" s="87" t="s">
        <v>41</v>
      </c>
      <c r="B36" s="88"/>
      <c r="C36" s="88"/>
      <c r="D36" s="88"/>
      <c r="E36" s="88"/>
      <c r="F36" s="88"/>
      <c r="G36" s="89"/>
      <c r="H36" s="12"/>
      <c r="I36" s="13"/>
    </row>
    <row r="37" spans="1:9" ht="8.25" customHeight="1" x14ac:dyDescent="0.25">
      <c r="A37" s="14"/>
      <c r="B37" s="12"/>
      <c r="C37" s="12"/>
      <c r="D37" s="12"/>
      <c r="E37" s="12"/>
      <c r="F37" s="12"/>
      <c r="G37" s="13"/>
      <c r="H37" s="12"/>
      <c r="I37" s="13"/>
    </row>
    <row r="38" spans="1:9" x14ac:dyDescent="0.25">
      <c r="A38" s="87" t="s">
        <v>42</v>
      </c>
      <c r="B38" s="88"/>
      <c r="C38" s="88"/>
      <c r="D38" s="88"/>
      <c r="E38" s="88"/>
      <c r="F38" s="88"/>
      <c r="G38" s="89"/>
      <c r="H38" s="12"/>
      <c r="I38" s="13"/>
    </row>
    <row r="39" spans="1:9" ht="10.5" customHeight="1" x14ac:dyDescent="0.25">
      <c r="A39" s="14"/>
      <c r="B39" s="12"/>
      <c r="C39" s="12"/>
      <c r="D39" s="12"/>
      <c r="E39" s="12"/>
      <c r="F39" s="12"/>
      <c r="G39" s="13"/>
      <c r="H39" s="12"/>
      <c r="I39" s="13"/>
    </row>
    <row r="40" spans="1:9" ht="15" customHeight="1" x14ac:dyDescent="0.25">
      <c r="A40" s="15" t="s">
        <v>49</v>
      </c>
      <c r="B40" s="16" t="s">
        <v>50</v>
      </c>
      <c r="C40" s="12"/>
      <c r="D40" s="12"/>
      <c r="E40" s="17" t="s">
        <v>47</v>
      </c>
      <c r="F40" s="12" t="s">
        <v>48</v>
      </c>
      <c r="G40" s="13"/>
      <c r="H40" s="12"/>
      <c r="I40" s="13"/>
    </row>
    <row r="41" spans="1:9" ht="15.75" thickBot="1" x14ac:dyDescent="0.3">
      <c r="A41" s="18"/>
      <c r="B41" s="19"/>
      <c r="C41" s="20"/>
      <c r="D41" s="20"/>
      <c r="E41" s="21"/>
      <c r="F41" s="20"/>
      <c r="G41" s="22"/>
      <c r="H41" s="23" t="s">
        <v>44</v>
      </c>
      <c r="I41" s="22"/>
    </row>
    <row r="42" spans="1:9" ht="9.75" customHeight="1" x14ac:dyDescent="0.25">
      <c r="A42" s="45"/>
      <c r="B42" s="46"/>
      <c r="C42" s="46"/>
      <c r="D42" s="46"/>
      <c r="E42" s="46"/>
      <c r="F42" s="46"/>
      <c r="G42" s="46"/>
      <c r="H42" s="46"/>
      <c r="I42" s="46"/>
    </row>
    <row r="43" spans="1:9" s="2" customFormat="1" x14ac:dyDescent="0.25">
      <c r="A43" s="83" t="s">
        <v>45</v>
      </c>
      <c r="B43" s="83"/>
      <c r="C43" s="48"/>
      <c r="D43" s="48"/>
      <c r="E43" s="48"/>
      <c r="F43" s="48"/>
      <c r="G43" s="48"/>
      <c r="H43" s="48"/>
      <c r="I43" s="48"/>
    </row>
    <row r="44" spans="1:9" s="2" customFormat="1" ht="8.4499999999999993" customHeight="1" x14ac:dyDescent="0.25">
      <c r="A44" s="49"/>
      <c r="B44" s="48"/>
      <c r="C44" s="48"/>
      <c r="D44" s="48"/>
      <c r="E44" s="48"/>
      <c r="F44" s="48"/>
      <c r="G44" s="48"/>
      <c r="H44" s="48"/>
      <c r="I44" s="48"/>
    </row>
    <row r="45" spans="1:9" s="2" customFormat="1" x14ac:dyDescent="0.25">
      <c r="A45" s="83" t="s">
        <v>46</v>
      </c>
      <c r="B45" s="83"/>
      <c r="C45" s="83"/>
      <c r="D45" s="48"/>
      <c r="E45" s="48"/>
      <c r="F45" s="48"/>
      <c r="G45" s="48"/>
      <c r="H45" s="48"/>
      <c r="I45" s="48"/>
    </row>
    <row r="46" spans="1:9" s="2" customFormat="1" ht="8.4499999999999993" customHeight="1" x14ac:dyDescent="0.25">
      <c r="A46" s="47"/>
      <c r="B46" s="48"/>
      <c r="C46" s="48"/>
      <c r="D46" s="48"/>
      <c r="E46" s="48"/>
      <c r="F46" s="48"/>
      <c r="G46" s="48"/>
      <c r="H46" s="48"/>
      <c r="I46" s="48"/>
    </row>
    <row r="47" spans="1:9" s="2" customFormat="1" x14ac:dyDescent="0.25">
      <c r="A47" s="47" t="s">
        <v>59</v>
      </c>
      <c r="B47" s="47"/>
      <c r="C47" s="47"/>
      <c r="D47" s="48"/>
      <c r="E47" s="48"/>
      <c r="F47" s="48"/>
      <c r="G47" s="48"/>
      <c r="H47" s="48"/>
      <c r="I47" s="48"/>
    </row>
    <row r="48" spans="1:9" s="2" customFormat="1" ht="8.4499999999999993" customHeight="1" x14ac:dyDescent="0.25">
      <c r="A48" s="51"/>
      <c r="B48" s="48"/>
      <c r="C48" s="48"/>
      <c r="D48" s="48"/>
      <c r="E48" s="48"/>
      <c r="F48" s="48"/>
      <c r="G48" s="48"/>
      <c r="H48" s="48"/>
      <c r="I48" s="48"/>
    </row>
    <row r="49" spans="1:9" s="2" customFormat="1" x14ac:dyDescent="0.25">
      <c r="A49" s="83" t="s">
        <v>53</v>
      </c>
      <c r="B49" s="83"/>
      <c r="C49" s="83"/>
      <c r="D49" s="50"/>
      <c r="E49" s="48"/>
      <c r="F49" s="48"/>
      <c r="G49" s="48"/>
      <c r="H49" s="48"/>
      <c r="I49" s="48"/>
    </row>
    <row r="50" spans="1:9" s="2" customFormat="1" x14ac:dyDescent="0.25">
      <c r="A50" s="83"/>
      <c r="B50" s="83"/>
      <c r="C50" s="48"/>
      <c r="D50" s="48"/>
      <c r="E50" s="48"/>
      <c r="F50" s="48"/>
      <c r="G50" s="48"/>
      <c r="H50" s="48"/>
      <c r="I50" s="48"/>
    </row>
    <row r="51" spans="1:9" s="2" customFormat="1" x14ac:dyDescent="0.25">
      <c r="A51" s="83"/>
      <c r="B51" s="83"/>
      <c r="C51" s="48"/>
      <c r="D51" s="48"/>
      <c r="E51" s="48"/>
      <c r="F51" s="48"/>
      <c r="G51" s="48"/>
      <c r="H51" s="48"/>
      <c r="I51" s="48"/>
    </row>
    <row r="52" spans="1:9" s="50" customFormat="1" ht="9" x14ac:dyDescent="0.25"/>
    <row r="53" spans="1:9" s="50" customFormat="1" ht="9" x14ac:dyDescent="0.25">
      <c r="A53" s="83"/>
      <c r="B53" s="83"/>
    </row>
    <row r="54" spans="1:9" s="2" customFormat="1" x14ac:dyDescent="0.25"/>
    <row r="55" spans="1:9" s="2" customFormat="1" x14ac:dyDescent="0.25"/>
    <row r="56" spans="1:9" s="2" customFormat="1" x14ac:dyDescent="0.25"/>
    <row r="57" spans="1:9" s="2" customFormat="1" x14ac:dyDescent="0.25"/>
    <row r="58" spans="1:9" s="2" customFormat="1" x14ac:dyDescent="0.25"/>
  </sheetData>
  <mergeCells count="24">
    <mergeCell ref="I1:I2"/>
    <mergeCell ref="G1:H2"/>
    <mergeCell ref="D3:F4"/>
    <mergeCell ref="A14:A15"/>
    <mergeCell ref="G5:I6"/>
    <mergeCell ref="C7:G7"/>
    <mergeCell ref="B8:I8"/>
    <mergeCell ref="C14:C15"/>
    <mergeCell ref="F14:F15"/>
    <mergeCell ref="B5:C5"/>
    <mergeCell ref="G3:I4"/>
    <mergeCell ref="D1:F2"/>
    <mergeCell ref="B2:C2"/>
    <mergeCell ref="A32:G32"/>
    <mergeCell ref="A34:G34"/>
    <mergeCell ref="A36:G36"/>
    <mergeCell ref="A38:G38"/>
    <mergeCell ref="H32:I32"/>
    <mergeCell ref="A43:B43"/>
    <mergeCell ref="A45:C45"/>
    <mergeCell ref="A49:C49"/>
    <mergeCell ref="A53:B53"/>
    <mergeCell ref="A51:B51"/>
    <mergeCell ref="A50:B50"/>
  </mergeCells>
  <hyperlinks>
    <hyperlink ref="C11" r:id="rId1"/>
  </hyperlinks>
  <printOptions horizontalCentered="1"/>
  <pageMargins left="0.51181102362204722" right="0.51181102362204722" top="0.55118110236220474" bottom="0.35433070866141736" header="0.31496062992125984" footer="0.31496062992125984"/>
  <pageSetup paperSize="9" scale="73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Hoja1</vt:lpstr>
      <vt:lpstr>Hoja2</vt:lpstr>
      <vt:lpstr>Hoja3</vt:lpstr>
      <vt:lpstr>Hoja1!Área_de_impresión</vt:lpstr>
      <vt:lpstr>Hoja1!page1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NATALIA</dc:creator>
  <cp:lastModifiedBy>User</cp:lastModifiedBy>
  <cp:lastPrinted>2024-03-26T16:51:15Z</cp:lastPrinted>
  <dcterms:created xsi:type="dcterms:W3CDTF">2017-05-02T14:53:27Z</dcterms:created>
  <dcterms:modified xsi:type="dcterms:W3CDTF">2024-03-26T16:51:21Z</dcterms:modified>
</cp:coreProperties>
</file>